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firstSheet="2" activeTab="2"/>
  </bookViews>
  <sheets>
    <sheet name="Nominácia 2006_ 2007_ 2008" sheetId="1" state="hidden" r:id="rId1"/>
    <sheet name="Legenda" sheetId="2" state="hidden" r:id="rId2"/>
    <sheet name="60" sheetId="3" r:id="rId3"/>
    <sheet name="3x40, Pi 25 m" sheetId="4" r:id="rId4"/>
    <sheet name="Športovci" sheetId="5" state="hidden" r:id="rId5"/>
    <sheet name="Treneri" sheetId="6" state="hidden" r:id="rId6"/>
    <sheet name="List1" sheetId="7" state="hidden" r:id="rId7"/>
    <sheet name="Družstvá" sheetId="8" state="hidden" r:id="rId8"/>
  </sheets>
  <externalReferences>
    <externalReference r:id="rId11"/>
  </externalReferences>
  <definedNames>
    <definedName name="_xlnm.Print_Titles" localSheetId="3">'3x40, Pi 25 m'!$8:$9</definedName>
    <definedName name="_xlnm.Print_Titles" localSheetId="2">'60'!$8:$9</definedName>
    <definedName name="_xlnm.Print_Titles" localSheetId="1">'Legenda'!$3:$4</definedName>
  </definedNames>
  <calcPr fullCalcOnLoad="1"/>
</workbook>
</file>

<file path=xl/sharedStrings.xml><?xml version="1.0" encoding="utf-8"?>
<sst xmlns="http://schemas.openxmlformats.org/spreadsheetml/2006/main" count="774" uniqueCount="469">
  <si>
    <t>Tabuľka výsledkov a počtov nominácie 2006</t>
  </si>
  <si>
    <t>Disciplína/kategória - chlapci</t>
  </si>
  <si>
    <t>Nomin.</t>
  </si>
  <si>
    <t>Min. výsledok</t>
  </si>
  <si>
    <t>Disciplína/kategória - dievčatá</t>
  </si>
  <si>
    <t>VzPi 40 - D 16</t>
  </si>
  <si>
    <t>VzPi 40 - Dk 16</t>
  </si>
  <si>
    <t>VzPi 40 - Mc 14</t>
  </si>
  <si>
    <t>-</t>
  </si>
  <si>
    <t>VzPu 40 - D 16</t>
  </si>
  <si>
    <t>VzPu 40 - Dk 16</t>
  </si>
  <si>
    <t>VzPu 40 ľah - D 16</t>
  </si>
  <si>
    <t>VzPu 40 ľah - Dk 16</t>
  </si>
  <si>
    <t>VzPu 40 ľah - Mc 14</t>
  </si>
  <si>
    <t>VzPu 40 ľah - Md 14</t>
  </si>
  <si>
    <t>VzPu 3x20 - D 16</t>
  </si>
  <si>
    <t>VzPu 3x20 - Dk 14</t>
  </si>
  <si>
    <t>VzPu 30 SLAV - D 16</t>
  </si>
  <si>
    <t>VzPu 30 SLAV - Dk 16</t>
  </si>
  <si>
    <t>VzPu 30 SLAV - Mc 14</t>
  </si>
  <si>
    <t>VzPu 30 SLAV - Md 14</t>
  </si>
  <si>
    <t>Spolu</t>
  </si>
  <si>
    <t>Tabuľka výsledkov a počtov nominácie 2007</t>
  </si>
  <si>
    <t>VzPu 3x20 - Dk 16</t>
  </si>
  <si>
    <t>Tabuľka výsledkov a počtov nominácie 2008</t>
  </si>
  <si>
    <t>Tabuľka výsledkov a počtov nominácie 2009</t>
  </si>
  <si>
    <t xml:space="preserve">PRIEZVISKO     </t>
  </si>
  <si>
    <t>MENO</t>
  </si>
  <si>
    <t>NLML ŽILINA</t>
  </si>
  <si>
    <t>NLML BREZNO</t>
  </si>
  <si>
    <t>Tomáš</t>
  </si>
  <si>
    <t>Michal</t>
  </si>
  <si>
    <t>MŠK Brezno</t>
  </si>
  <si>
    <t>SAV BA</t>
  </si>
  <si>
    <t>ŠSK Šarišské Michaľany</t>
  </si>
  <si>
    <t>ŠSK Príbelce</t>
  </si>
  <si>
    <t>Juraj</t>
  </si>
  <si>
    <t>Júlia</t>
  </si>
  <si>
    <t>ŠSK Vištuk</t>
  </si>
  <si>
    <t>Martin</t>
  </si>
  <si>
    <t>ŠSK Podhradová KE</t>
  </si>
  <si>
    <t>Jozef</t>
  </si>
  <si>
    <t>ŠSK  Šaľa</t>
  </si>
  <si>
    <t>ANSCHÜTZ - Kolta</t>
  </si>
  <si>
    <t>ŠKP Martin</t>
  </si>
  <si>
    <t>ŠKP Prešov - Sekčov</t>
  </si>
  <si>
    <t>ŠSK BETA 77 Holíč</t>
  </si>
  <si>
    <t>ŠSO pri ZŠ Svätý Peter</t>
  </si>
  <si>
    <t>ŠKP Štrbské Pleso</t>
  </si>
  <si>
    <t>ZO - SZTŠ, ŠSK Hôrky</t>
  </si>
  <si>
    <t>ŠSK Podhradová</t>
  </si>
  <si>
    <t>ŠSK Bánov</t>
  </si>
  <si>
    <t>Plešivec</t>
  </si>
  <si>
    <t>ŠSK Turany</t>
  </si>
  <si>
    <t>ŠKP Prešov</t>
  </si>
  <si>
    <t>ŠSK ul. Pionierov Rožňava</t>
  </si>
  <si>
    <t>Peter</t>
  </si>
  <si>
    <t>ŠSK Martin</t>
  </si>
  <si>
    <t>BETA Holíč</t>
  </si>
  <si>
    <t>ZŠ Svätý Peter</t>
  </si>
  <si>
    <t>EXAPRO Michalovce</t>
  </si>
  <si>
    <t>ŠAĽA</t>
  </si>
  <si>
    <t>ROŽŇAVA</t>
  </si>
  <si>
    <t>NLML PReŠOV</t>
  </si>
  <si>
    <t>NLML HOLÍČ</t>
  </si>
  <si>
    <t>Štartov</t>
  </si>
  <si>
    <t>Priemer z 3 štartov</t>
  </si>
  <si>
    <t>VzPi 40 - dorast</t>
  </si>
  <si>
    <t>ŠŠS ZŠ - Príbelce</t>
  </si>
  <si>
    <t>ŠSK Prešov - Solivar</t>
  </si>
  <si>
    <t>ŠŠS SNV A</t>
  </si>
  <si>
    <t>ŠŠS SNV B</t>
  </si>
  <si>
    <t>Počet družstiev</t>
  </si>
  <si>
    <t>SLÁVIA - mládež</t>
  </si>
  <si>
    <t>Hôrky A</t>
  </si>
  <si>
    <t>Šaľa</t>
  </si>
  <si>
    <t>Hôrky B</t>
  </si>
  <si>
    <t>Prešov - Solivar</t>
  </si>
  <si>
    <t>ŠKP Prešov ZŠ Šrobárová</t>
  </si>
  <si>
    <t>VzPu 40 ľah - mládež</t>
  </si>
  <si>
    <t>Rožňava A</t>
  </si>
  <si>
    <t>ŠŠS ZŠ Príbelce</t>
  </si>
  <si>
    <t>Prešov - Solivar A</t>
  </si>
  <si>
    <t>VzPu 40 ľah - dorast</t>
  </si>
  <si>
    <t>Vištuk I</t>
  </si>
  <si>
    <t>ŠSLH ZŠ Priehradná MT</t>
  </si>
  <si>
    <t>Sv.Peter</t>
  </si>
  <si>
    <t>Podhradová Košice</t>
  </si>
  <si>
    <t>ŠKP Šrbské Pleso</t>
  </si>
  <si>
    <t>ŠSZČ Kolta</t>
  </si>
  <si>
    <t>VzPu 40</t>
  </si>
  <si>
    <t>ŠKP Prešov – ZŠ Šrobárová</t>
  </si>
  <si>
    <t>VzPu 3x20</t>
  </si>
  <si>
    <t>ŠKP Prešov -ZŠ Šrobárová</t>
  </si>
  <si>
    <t>Celkom štartov družstiev</t>
  </si>
  <si>
    <t>Prehľad športovcov na M SR 2009</t>
  </si>
  <si>
    <t>P.č.</t>
  </si>
  <si>
    <t>Č. č. SSZ</t>
  </si>
  <si>
    <t>Rn</t>
  </si>
  <si>
    <t>Klub</t>
  </si>
  <si>
    <t>Pi40</t>
  </si>
  <si>
    <t>Pu40</t>
  </si>
  <si>
    <t>Pu 40 ľah</t>
  </si>
  <si>
    <t>3x20</t>
  </si>
  <si>
    <t>SLAV</t>
  </si>
  <si>
    <t>Počet štartov</t>
  </si>
  <si>
    <t>BALÁŽ</t>
  </si>
  <si>
    <t>SŠS LŠ - Lipt. Hrádok</t>
  </si>
  <si>
    <t>BENDEL</t>
  </si>
  <si>
    <t>ŠSK SAV Bratislava</t>
  </si>
  <si>
    <t>ISSF</t>
  </si>
  <si>
    <t>BERNÁT</t>
  </si>
  <si>
    <t>Jaroslav</t>
  </si>
  <si>
    <t>ŠSK Skýcov</t>
  </si>
  <si>
    <t>ŽILINSKÝ</t>
  </si>
  <si>
    <t>ŽULOVÁ</t>
  </si>
  <si>
    <t>Počet športovcov</t>
  </si>
  <si>
    <t>S16/13417</t>
  </si>
  <si>
    <t>BESTA</t>
  </si>
  <si>
    <t>SŠS LŠ - Liptovský Hrádok</t>
  </si>
  <si>
    <t>S17/14038</t>
  </si>
  <si>
    <t>HUBÁČEK</t>
  </si>
  <si>
    <t>Branislav</t>
  </si>
  <si>
    <t>S17/14268</t>
  </si>
  <si>
    <t>JANCEK</t>
  </si>
  <si>
    <t>ŠSK Hruštín</t>
  </si>
  <si>
    <t>Za/1</t>
  </si>
  <si>
    <t>S17/14471</t>
  </si>
  <si>
    <t>ADAMOV</t>
  </si>
  <si>
    <t>Prehľad športovcov a trénerov na M SR 2009</t>
  </si>
  <si>
    <t>KLUBY</t>
  </si>
  <si>
    <t>športovcov</t>
  </si>
  <si>
    <t>tréneri</t>
  </si>
  <si>
    <t>ŠSK pri ZŠ Plešivec</t>
  </si>
  <si>
    <t>ŠSK pri ZŠ Priehradná</t>
  </si>
  <si>
    <t>ŠSK ŠKP Martin</t>
  </si>
  <si>
    <t>ŠSK "GREBPARK" Poprad</t>
  </si>
  <si>
    <t>ŠSK Margecany</t>
  </si>
  <si>
    <t>ŠSK pri OŠG Košice</t>
  </si>
  <si>
    <t>ŠSK Spišská Teplica</t>
  </si>
  <si>
    <t>MK ZA MARTIN</t>
  </si>
  <si>
    <t>MK ZA Martin</t>
  </si>
  <si>
    <t>NLML PRAŠICE</t>
  </si>
  <si>
    <t>MK PREŠOV</t>
  </si>
  <si>
    <t>MK BA VIŠTUK</t>
  </si>
  <si>
    <t>MK BREZNO</t>
  </si>
  <si>
    <t>MK HOLÍČ</t>
  </si>
  <si>
    <t>MK SNV</t>
  </si>
  <si>
    <t>MK ŠAĽA</t>
  </si>
  <si>
    <t>Šarišské Michaľany</t>
  </si>
  <si>
    <t>Vištuk</t>
  </si>
  <si>
    <t>GREBPARK Poprad</t>
  </si>
  <si>
    <t>Podhrad.Ke</t>
  </si>
  <si>
    <t xml:space="preserve">ŠSK Martin </t>
  </si>
  <si>
    <t>Šaľa B</t>
  </si>
  <si>
    <t>SNV B</t>
  </si>
  <si>
    <t>Rožňava</t>
  </si>
  <si>
    <t>ŠKP Prešov - A ZŠ Šrobárová</t>
  </si>
  <si>
    <t>ŠSLH Turany</t>
  </si>
  <si>
    <t>Šaľa 2</t>
  </si>
  <si>
    <t>Vištuk II</t>
  </si>
  <si>
    <t>ŠS Lipt.Hrádok Turany</t>
  </si>
  <si>
    <t>ŠKP Martin ŠSZČ LH</t>
  </si>
  <si>
    <t>Vištuk III</t>
  </si>
  <si>
    <t>Podhradová KE</t>
  </si>
  <si>
    <t>Alex</t>
  </si>
  <si>
    <t>Podujatie:</t>
  </si>
  <si>
    <t>Miesto:</t>
  </si>
  <si>
    <t>Brezno</t>
  </si>
  <si>
    <t>Por.</t>
  </si>
  <si>
    <t>Št. č.</t>
  </si>
  <si>
    <t>Dr.</t>
  </si>
  <si>
    <t>Priezvisko</t>
  </si>
  <si>
    <t>meno</t>
  </si>
  <si>
    <t>K l u b</t>
  </si>
  <si>
    <t>C</t>
  </si>
  <si>
    <t>S</t>
  </si>
  <si>
    <t>Terč</t>
  </si>
  <si>
    <t>d</t>
  </si>
  <si>
    <t>j</t>
  </si>
  <si>
    <t>k</t>
  </si>
  <si>
    <t>m</t>
  </si>
  <si>
    <t>KORTÁN</t>
  </si>
  <si>
    <t>Dátum:</t>
  </si>
  <si>
    <t>S25/17198</t>
  </si>
  <si>
    <t>BB0119</t>
  </si>
  <si>
    <t>MŠK - Brezno</t>
  </si>
  <si>
    <t>NZ0343</t>
  </si>
  <si>
    <t>Výsledková listina</t>
  </si>
  <si>
    <t>S23/14836</t>
  </si>
  <si>
    <t>ŇAKATOVÁ</t>
  </si>
  <si>
    <t>Zuzana</t>
  </si>
  <si>
    <t>PO0028</t>
  </si>
  <si>
    <t>ŠKP - Prešov - SEKČOV</t>
  </si>
  <si>
    <t>Veronika</t>
  </si>
  <si>
    <t>S26/17980</t>
  </si>
  <si>
    <t>LUKÁČ</t>
  </si>
  <si>
    <t>Nikolas</t>
  </si>
  <si>
    <t>S25/17302</t>
  </si>
  <si>
    <t>DANIELOVÁ</t>
  </si>
  <si>
    <t>MT0029</t>
  </si>
  <si>
    <t>ŠSK mesta - Martin</t>
  </si>
  <si>
    <t>Usporiadateľ:</t>
  </si>
  <si>
    <t>ŠSK abc</t>
  </si>
  <si>
    <t>PHK: Myxxx KABC A 999</t>
  </si>
  <si>
    <t>HR: Hjm MNCP A 998</t>
  </si>
  <si>
    <t>IDN člen</t>
  </si>
  <si>
    <t>IDN klub</t>
  </si>
  <si>
    <t>BT 30+30</t>
  </si>
  <si>
    <t>Bežiaci terč 30 + 30 - 50  m</t>
  </si>
  <si>
    <t>BT 40 mix</t>
  </si>
  <si>
    <t>Bežiaci terč 40 mix - 50  m</t>
  </si>
  <si>
    <t>LM 30</t>
  </si>
  <si>
    <t>Ľubovolná malokalibrovka 30</t>
  </si>
  <si>
    <t>LM 3x20</t>
  </si>
  <si>
    <t>Ľubovolná malokalibrovka 3 x 20</t>
  </si>
  <si>
    <t>LPi 30</t>
  </si>
  <si>
    <t>Ľubovolná pištoľ 30</t>
  </si>
  <si>
    <t>SpMa 30</t>
  </si>
  <si>
    <t>Športová malokalibrovka 30</t>
  </si>
  <si>
    <t>SpMa 3x10</t>
  </si>
  <si>
    <t>Športová malokalibrovka 3 x 10</t>
  </si>
  <si>
    <t>SpPi 15+15</t>
  </si>
  <si>
    <t>Športová pištoľ 15 + 15</t>
  </si>
  <si>
    <t>StPi 3x10</t>
  </si>
  <si>
    <t>Štandardná pištoľ 3 x 10</t>
  </si>
  <si>
    <t>Štandardná pištoľ 3 x 20</t>
  </si>
  <si>
    <t>VPi 15+15</t>
  </si>
  <si>
    <t>Veľkokalibrová pištoľ 15 + 15</t>
  </si>
  <si>
    <t>Veľkokalibrová pištoľ 30 + 30</t>
  </si>
  <si>
    <t>VPipl-OP 30+30</t>
  </si>
  <si>
    <t>Veľkokalibrová pištoľ plášťové strelivo - OPEN 30 + 30</t>
  </si>
  <si>
    <t>VPipl-ST 30+30</t>
  </si>
  <si>
    <t>Veľkokalibrová pištoľ plášťové strelivo - STANDARD 30 + 30</t>
  </si>
  <si>
    <t>VT 3x20</t>
  </si>
  <si>
    <t>Veľkokalibrová terčovnica 3 x 20</t>
  </si>
  <si>
    <t>VzBT 20+20</t>
  </si>
  <si>
    <t>Vzduchovkový bežiaci terč 20 + 20 - 10  m</t>
  </si>
  <si>
    <t>VzBT 30+30</t>
  </si>
  <si>
    <t>Vzduchovkový bežiaci terč 30 + 30 - 10  m</t>
  </si>
  <si>
    <t>VzRPi 2x30</t>
  </si>
  <si>
    <t>Vzduchová rychlopalná pištoľ 2x30</t>
  </si>
  <si>
    <t>VzSpPi 30+30</t>
  </si>
  <si>
    <t>Vzduchová športová pištoľ 30+30</t>
  </si>
  <si>
    <t>VzStPi 3x20</t>
  </si>
  <si>
    <t>Vzduchová štandardná pištoľ 3x20</t>
  </si>
  <si>
    <t>Ľubovolná malokalibrovka 3 x 40</t>
  </si>
  <si>
    <t>Ľubovolná malokalibrovka 60</t>
  </si>
  <si>
    <t>Športová malokalibrovka 3 x 20</t>
  </si>
  <si>
    <t>Športová malokalibrovka 60</t>
  </si>
  <si>
    <t>VzPu 60</t>
  </si>
  <si>
    <t>Vzduchová puška 60</t>
  </si>
  <si>
    <t>Vzduchová puška 40</t>
  </si>
  <si>
    <t>Ľubovolná pištoľ 60</t>
  </si>
  <si>
    <t>Rychlopaľná pištoľ 2 x 30</t>
  </si>
  <si>
    <t>Športová pištoľ 30 + 30</t>
  </si>
  <si>
    <t>VzPi 60</t>
  </si>
  <si>
    <t>Vzduchová pištoľ 60</t>
  </si>
  <si>
    <t>VzPi 40</t>
  </si>
  <si>
    <t>Vzduchová pištoľ 40</t>
  </si>
  <si>
    <t>VzPu mix</t>
  </si>
  <si>
    <t>Vzduchová puška - družstvá mix</t>
  </si>
  <si>
    <t>VzPi mix</t>
  </si>
  <si>
    <t>Vzduchová pištoľ - družstvá mix</t>
  </si>
  <si>
    <t>Ľubovolná pištoľ 40</t>
  </si>
  <si>
    <t>Mariette</t>
  </si>
  <si>
    <t>Perkusný revolver</t>
  </si>
  <si>
    <t>trap 125</t>
  </si>
  <si>
    <t>Trap 125</t>
  </si>
  <si>
    <t>trap 75</t>
  </si>
  <si>
    <t>Trap 75</t>
  </si>
  <si>
    <t>Remington</t>
  </si>
  <si>
    <t>Dvojdisciplína perkusný revolver 50/25m - orginál</t>
  </si>
  <si>
    <t>skeet 125</t>
  </si>
  <si>
    <t>Skeet 125</t>
  </si>
  <si>
    <t>skeet 75</t>
  </si>
  <si>
    <t>Skeet 75</t>
  </si>
  <si>
    <t>DT 150</t>
  </si>
  <si>
    <t>Double trap 150</t>
  </si>
  <si>
    <t>DT 120</t>
  </si>
  <si>
    <t>Double trap 120</t>
  </si>
  <si>
    <t>UT</t>
  </si>
  <si>
    <t>Univerzálny trap</t>
  </si>
  <si>
    <t>Vzduchová puška 40 ľah</t>
  </si>
  <si>
    <t>Vzduchová puška 3 x 20</t>
  </si>
  <si>
    <t>Vzduchová puška SLAVIA 30</t>
  </si>
  <si>
    <t>VT 60</t>
  </si>
  <si>
    <t>Veľkokalibrová terčovnica 60</t>
  </si>
  <si>
    <t>VPi-sl 3x20</t>
  </si>
  <si>
    <t>Veľkokalibrová pištoľ služobná 3 x 20</t>
  </si>
  <si>
    <t>VT 3x40</t>
  </si>
  <si>
    <t>Veľkokalibrová terčovnica 3 x 40</t>
  </si>
  <si>
    <t>VŠtPu 3x20</t>
  </si>
  <si>
    <t>Štandardná puška 3 x 20</t>
  </si>
  <si>
    <t xml:space="preserve">VPuVv </t>
  </si>
  <si>
    <t>Veľkokalibrová puška veľké vzdialenosti</t>
  </si>
  <si>
    <t>Berdan</t>
  </si>
  <si>
    <t>HUN</t>
  </si>
  <si>
    <t>Colt</t>
  </si>
  <si>
    <t>Perkusný revolver - orginál</t>
  </si>
  <si>
    <t>Cominazzo</t>
  </si>
  <si>
    <t>Kresadlová pištoľ - orginál</t>
  </si>
  <si>
    <t>Donald Malson</t>
  </si>
  <si>
    <t>Ľubovolný perkusný revolver 50 m - replika</t>
  </si>
  <si>
    <t>Kuchenreuter</t>
  </si>
  <si>
    <t>Perkusná pištoľ - replika</t>
  </si>
  <si>
    <t>Lamarmora</t>
  </si>
  <si>
    <t>Perkusná vojenská puška - replika (stoj)</t>
  </si>
  <si>
    <t>Tanegashima</t>
  </si>
  <si>
    <t>Knôtová puška - replika</t>
  </si>
  <si>
    <t>Tanzutsu</t>
  </si>
  <si>
    <t>Knôtová pištoľ - orginál</t>
  </si>
  <si>
    <t>Trapper</t>
  </si>
  <si>
    <t>Lovecká puška</t>
  </si>
  <si>
    <t>Vetterli</t>
  </si>
  <si>
    <t>Perkusná puška - orginál (stoj)</t>
  </si>
  <si>
    <t>Walkyrie</t>
  </si>
  <si>
    <t>Perkusná puška - replika 100 m (ľah, ženy)</t>
  </si>
  <si>
    <t>Whitworth</t>
  </si>
  <si>
    <t>Perkusná puška - replika 100 m (ľah)</t>
  </si>
  <si>
    <t>Miquelet</t>
  </si>
  <si>
    <t>Kresadlová vojenská puška - replika (stoj)</t>
  </si>
  <si>
    <t>Hizadai</t>
  </si>
  <si>
    <t>Minie</t>
  </si>
  <si>
    <t>Perkusná vojenská puška - replika (ľah)</t>
  </si>
  <si>
    <t>Maximilian</t>
  </si>
  <si>
    <t>Ľubovolná kresadlová puška - replika (ľah)</t>
  </si>
  <si>
    <t>VPi-sl 3x10</t>
  </si>
  <si>
    <t>Veľkokalibrová pištoľ služobná 3 x 10</t>
  </si>
  <si>
    <t>Pennsylvania</t>
  </si>
  <si>
    <t>Kresadlová puška - replika (stoj)</t>
  </si>
  <si>
    <t>LM 3x40 - muži</t>
  </si>
  <si>
    <t>LM 3x40 - juniori</t>
  </si>
  <si>
    <t>SpMa 3x20 - kadeti</t>
  </si>
  <si>
    <t>SpMa 3x20 - ženy</t>
  </si>
  <si>
    <t>SpMa 3x20 - juniorky</t>
  </si>
  <si>
    <t>SpMa 3x20 - dorastenky</t>
  </si>
  <si>
    <t>SpMa 3x20 - kadetky</t>
  </si>
  <si>
    <t>SpMa 3x20 - dorastenci</t>
  </si>
  <si>
    <t>Skratka disciplíny - kategória</t>
  </si>
  <si>
    <t>Disciplína</t>
  </si>
  <si>
    <t>SpMa 60 - ženy</t>
  </si>
  <si>
    <t>SpMa 60 - juniorky</t>
  </si>
  <si>
    <t>SpMa 60 - kadetky</t>
  </si>
  <si>
    <t>SpMa 60 - dorastenky</t>
  </si>
  <si>
    <t>SpMa 60 - dorastenci</t>
  </si>
  <si>
    <t>DOPLNKOVÉ disciplíny</t>
  </si>
  <si>
    <t>Muži</t>
  </si>
  <si>
    <t>z</t>
  </si>
  <si>
    <t>Ženy</t>
  </si>
  <si>
    <t>Juniori v roku súťaže 19 a 20 rokov</t>
  </si>
  <si>
    <t>jk</t>
  </si>
  <si>
    <t>Juniorky v roku súťaže 19 a 20 rokov</t>
  </si>
  <si>
    <t>Kadeti v roku súťaže 17 a 18 rokov</t>
  </si>
  <si>
    <t>kk</t>
  </si>
  <si>
    <t>Kadetky v roku súťaže 17 a 18 rokov</t>
  </si>
  <si>
    <t>Dorastenci v roku súťaže 16 a menej rokov</t>
  </si>
  <si>
    <t>dk</t>
  </si>
  <si>
    <t>Dorastenky v roku súťaže 16 a menej rokov</t>
  </si>
  <si>
    <t>ml-ch</t>
  </si>
  <si>
    <t>Mládež chlapci v roku súťaže 14 a menej rokov</t>
  </si>
  <si>
    <t>ml-dv</t>
  </si>
  <si>
    <t>Mládež dievčatá v roku súťaže 14 a menej rokov</t>
  </si>
  <si>
    <t>s1</t>
  </si>
  <si>
    <t>Seniori v roku súťaže 46 a viacej rokov</t>
  </si>
  <si>
    <t>tp</t>
  </si>
  <si>
    <t>Telesne postihnutý</t>
  </si>
  <si>
    <t>KATEGÓRIE</t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</si>
  <si>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kľak</t>
    </r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</si>
  <si>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ľah</t>
    </r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</si>
  <si>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stoj</t>
    </r>
  </si>
  <si>
    <t>1. SLm, VC, LTM, EXTRALIGA, ..........</t>
  </si>
  <si>
    <t>LPi 60 - juniori</t>
  </si>
  <si>
    <t>LPi 40 - dorastenci</t>
  </si>
  <si>
    <t>SpPi 30+30 - ženy</t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</si>
  <si>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kruh</t>
    </r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</si>
  <si>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fig</t>
    </r>
  </si>
  <si>
    <t>VPi 30+30 - muži</t>
  </si>
  <si>
    <t>RPi 2x30 - muži</t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</si>
  <si>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1</t>
    </r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</si>
  <si>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2</t>
    </r>
  </si>
  <si>
    <t>8"</t>
  </si>
  <si>
    <t>6"</t>
  </si>
  <si>
    <t>4"</t>
  </si>
  <si>
    <t>LPi 60 - muži</t>
  </si>
  <si>
    <t>LPi 60 - kadeti</t>
  </si>
  <si>
    <t>SpPi 30+30 - juniorky</t>
  </si>
  <si>
    <t>SpPi 30+30 - kadetky</t>
  </si>
  <si>
    <t>SpPi 30+30 - dorastenky</t>
  </si>
  <si>
    <t>SpPi 30+30 - dorastenci</t>
  </si>
  <si>
    <t>SpPi 30+30 - muži</t>
  </si>
  <si>
    <t>StPi 3x20 - muži</t>
  </si>
  <si>
    <t>StPi 3x20 - juniori</t>
  </si>
  <si>
    <t>RPi 2x30 - juniori</t>
  </si>
  <si>
    <t>BROKOVÉ disciplíny</t>
  </si>
  <si>
    <t>HISTORICKÉ disciplíny</t>
  </si>
  <si>
    <t>VEĽKOKALIBROVÉ plášťové strelivo</t>
  </si>
  <si>
    <t>VZDUCHOVKOVÉ disciplíny</t>
  </si>
  <si>
    <t>VzPu 40 ľah - mládež chlapci</t>
  </si>
  <si>
    <t>VzPu 40 ľah - mládež dievčata</t>
  </si>
  <si>
    <t>VzPu 40 ľah - dorastenci</t>
  </si>
  <si>
    <t>VzPu 40 ľah - dorastenky</t>
  </si>
  <si>
    <t>VzPu 3x20 - dorastenci</t>
  </si>
  <si>
    <t>VzPu 3x20 - dorastenky</t>
  </si>
  <si>
    <t>VzPu 40 - dorastenci</t>
  </si>
  <si>
    <t>VzPu 40 - dorastenky</t>
  </si>
  <si>
    <t>VzPi 40 - dorastenci</t>
  </si>
  <si>
    <t>VzPi 40 - dorastenky</t>
  </si>
  <si>
    <t>VzPu Sláv 30 - mládež chlapci</t>
  </si>
  <si>
    <t>VzPu Sláv 30 - mládež dievčatá</t>
  </si>
  <si>
    <t>ŽIACKE vzduchovkové disciplíny</t>
  </si>
  <si>
    <t>LEGENDA - Povinné označenie disciplín, pre zaradenie do prehľadov informačného systému</t>
  </si>
  <si>
    <t>MALOKALIBROVÉ disciplíny</t>
  </si>
  <si>
    <t>BEŽIACI TERČ</t>
  </si>
  <si>
    <t>Št.č.</t>
  </si>
  <si>
    <t>Č.t.</t>
  </si>
  <si>
    <t>IDNo SSZ</t>
  </si>
  <si>
    <t xml:space="preserve">Priezvisko a </t>
  </si>
  <si>
    <t xml:space="preserve">  meno</t>
  </si>
  <si>
    <t>1.</t>
  </si>
  <si>
    <t>2.</t>
  </si>
  <si>
    <t>LMa 60 - juniori</t>
  </si>
  <si>
    <t>LMa 60 - muži</t>
  </si>
  <si>
    <t>MO žiakov Nitra</t>
  </si>
  <si>
    <t>VzPu - slávia  ml.žiaci</t>
  </si>
  <si>
    <t>VzPu - slávia  ml.žiačky</t>
  </si>
  <si>
    <t>VzPu - slávia  st.žiaci</t>
  </si>
  <si>
    <t>KOVÁČ Jakub</t>
  </si>
  <si>
    <t>ZŠ Bernoláková</t>
  </si>
  <si>
    <t>TÓTH  Ádam</t>
  </si>
  <si>
    <t>ZŠ Pázmáňa SA</t>
  </si>
  <si>
    <t>MELEG Dávid</t>
  </si>
  <si>
    <t>J.C.Hronského</t>
  </si>
  <si>
    <t>MARTINÁK Milan</t>
  </si>
  <si>
    <t>ZŠ J.Hollého SA</t>
  </si>
  <si>
    <t>PALKOVIČ Samuel</t>
  </si>
  <si>
    <t>ZŠ Močenok</t>
  </si>
  <si>
    <t>SLÁVIK Timotej</t>
  </si>
  <si>
    <t>CHUDÁČIK Ľudovít</t>
  </si>
  <si>
    <t>ZŠ-MŠ Hájské</t>
  </si>
  <si>
    <t>KARÁSIK Samuel</t>
  </si>
  <si>
    <t>HRAŠKA Andrej</t>
  </si>
  <si>
    <t>PROCHÁDZKA David</t>
  </si>
  <si>
    <t>KOCSIS Áron</t>
  </si>
  <si>
    <t>ZŠ-MŠ VJM Vlčany</t>
  </si>
  <si>
    <t>Priezvisko meno</t>
  </si>
  <si>
    <t>škola</t>
  </si>
  <si>
    <t>LINKA Stephani</t>
  </si>
  <si>
    <t>ZŠ Tešedíkovo</t>
  </si>
  <si>
    <t>CZIBULA Dorina</t>
  </si>
  <si>
    <t>VzPu - slávia  st.žiačky</t>
  </si>
  <si>
    <t>KOVÁČ Samuel</t>
  </si>
  <si>
    <t>SKLENÁR Kristián</t>
  </si>
  <si>
    <t>LACEK Sebastian</t>
  </si>
  <si>
    <t>CZIBULA Attila</t>
  </si>
  <si>
    <t>POLÁČEK David</t>
  </si>
  <si>
    <t>BÚRAN Matej</t>
  </si>
  <si>
    <t>VLČEK Peter</t>
  </si>
  <si>
    <t>BACHRATÁ Barbora</t>
  </si>
  <si>
    <t>ZŠ Jána Hollého Šaľa</t>
  </si>
  <si>
    <t xml:space="preserve">Kategória:  DRUŽSTVÁ - Ml.žiaci </t>
  </si>
  <si>
    <t>Sláv</t>
  </si>
  <si>
    <t xml:space="preserve">Kategória:  DRUŽSTVÁ - St.žiaci </t>
  </si>
  <si>
    <t>Hlavný rozhodca:</t>
  </si>
  <si>
    <t>Riaditeľ súťaže:</t>
  </si>
  <si>
    <t>Mohos Ernest</t>
  </si>
  <si>
    <t>Ján Minár</t>
  </si>
  <si>
    <t>A-070</t>
  </si>
  <si>
    <t xml:space="preserve">                                   Riaditeľ ZŠ J. Hollého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</si>
</sst>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[$-41B]d\.\ mmmm\ yyyy"/>
    <numFmt numFmtId="189" formatCode="0.0"/>
    <numFmt numFmtId="190" formatCode="0.000"/>
    <numFmt numFmtId="191" formatCode="#,##0.000"/>
    <numFmt numFmtId="192" formatCode="#,##0.0"/>
    <numFmt numFmtId="193" formatCode="dd/mm/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7.5"/>
      <color indexed="36"/>
      <name val="Arial CE"/>
      <family val="0"/>
    </font>
    <font>
      <u val="single"/>
      <sz val="7.5"/>
      <color indexed="12"/>
      <name val="Arial CE"/>
      <family val="0"/>
    </font>
    <font>
      <sz val="10"/>
      <name val="Arial C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8"/>
      <name val="Symbol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Symbol"/>
      <family val="1"/>
    </font>
    <font>
      <b/>
      <sz val="11"/>
      <name val="Arial"/>
      <family val="2"/>
    </font>
    <font>
      <sz val="12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ont="0" applyFill="0" applyBorder="0" applyAlignment="0" applyProtection="0"/>
    <xf numFmtId="0" fontId="6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67" fillId="0" borderId="0" xfId="0" applyFont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54" applyFont="1">
      <alignment/>
      <protection/>
    </xf>
    <xf numFmtId="0" fontId="3" fillId="0" borderId="0" xfId="54" applyFont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93" fontId="10" fillId="0" borderId="0" xfId="0" applyNumberFormat="1" applyFont="1" applyAlignment="1">
      <alignment horizontal="centerContinuous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9" fillId="0" borderId="0" xfId="0" applyFont="1" applyFill="1" applyAlignment="1">
      <alignment/>
    </xf>
    <xf numFmtId="0" fontId="14" fillId="0" borderId="0" xfId="54" applyFont="1">
      <alignment/>
      <protection/>
    </xf>
    <xf numFmtId="0" fontId="79" fillId="0" borderId="0" xfId="0" applyFont="1" applyAlignment="1">
      <alignment/>
    </xf>
    <xf numFmtId="0" fontId="6" fillId="0" borderId="0" xfId="54" applyFont="1" applyAlignment="1">
      <alignment horizontal="center"/>
      <protection/>
    </xf>
    <xf numFmtId="0" fontId="77" fillId="0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15" fillId="0" borderId="0" xfId="0" applyFont="1" applyAlignment="1">
      <alignment/>
    </xf>
    <xf numFmtId="189" fontId="16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Fill="1" applyAlignment="1">
      <alignment horizontal="center"/>
    </xf>
    <xf numFmtId="0" fontId="15" fillId="0" borderId="0" xfId="0" applyFont="1" applyAlignment="1">
      <alignment horizontal="centerContinuous"/>
    </xf>
    <xf numFmtId="14" fontId="1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8" fillId="0" borderId="0" xfId="0" applyFont="1" applyAlignment="1">
      <alignment horizontal="center"/>
    </xf>
    <xf numFmtId="0" fontId="6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17" fillId="0" borderId="0" xfId="47" applyFont="1" applyFill="1" applyBorder="1" applyAlignment="1">
      <alignment/>
      <protection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1" fontId="19" fillId="0" borderId="0" xfId="0" applyNumberFormat="1" applyFont="1" applyAlignment="1">
      <alignment/>
    </xf>
    <xf numFmtId="0" fontId="18" fillId="0" borderId="0" xfId="47" applyFont="1" applyFill="1" applyBorder="1" applyAlignment="1">
      <alignment/>
      <protection/>
    </xf>
    <xf numFmtId="0" fontId="17" fillId="0" borderId="0" xfId="47" applyFont="1" applyFill="1" applyBorder="1" applyAlignment="1">
      <alignment wrapText="1"/>
      <protection/>
    </xf>
    <xf numFmtId="0" fontId="18" fillId="0" borderId="0" xfId="47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89" fontId="16" fillId="0" borderId="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20" fillId="0" borderId="0" xfId="47" applyFont="1" applyFill="1" applyBorder="1" applyAlignment="1">
      <alignment/>
      <protection/>
    </xf>
    <xf numFmtId="0" fontId="21" fillId="0" borderId="0" xfId="47" applyFont="1" applyFill="1" applyBorder="1" applyAlignment="1">
      <alignment/>
      <protection/>
    </xf>
    <xf numFmtId="0" fontId="2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86" fillId="0" borderId="0" xfId="0" applyFont="1" applyAlignment="1">
      <alignment/>
    </xf>
    <xf numFmtId="3" fontId="87" fillId="0" borderId="0" xfId="0" applyNumberFormat="1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189" fontId="50" fillId="0" borderId="10" xfId="0" applyNumberFormat="1" applyFont="1" applyBorder="1" applyAlignment="1">
      <alignment horizontal="center" vertical="center"/>
    </xf>
    <xf numFmtId="0" fontId="51" fillId="0" borderId="0" xfId="38" applyFont="1" applyBorder="1" applyAlignment="1" applyProtection="1">
      <alignment horizontal="center"/>
      <protection/>
    </xf>
    <xf numFmtId="0" fontId="52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0" xfId="49" applyFont="1" applyFill="1" applyBorder="1" applyAlignment="1">
      <alignment horizontal="center" wrapText="1"/>
      <protection/>
    </xf>
    <xf numFmtId="0" fontId="56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55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>
      <alignment horizontal="center" wrapText="1"/>
    </xf>
    <xf numFmtId="0" fontId="55" fillId="0" borderId="0" xfId="38" applyNumberFormat="1" applyFont="1" applyBorder="1" applyAlignment="1" applyProtection="1">
      <alignment horizontal="center"/>
      <protection/>
    </xf>
    <xf numFmtId="0" fontId="58" fillId="0" borderId="0" xfId="48" applyNumberFormat="1" applyFont="1" applyBorder="1" applyAlignment="1" applyProtection="1">
      <alignment horizontal="center"/>
      <protection locked="0"/>
    </xf>
    <xf numFmtId="0" fontId="55" fillId="0" borderId="0" xfId="48" applyNumberFormat="1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2" fillId="0" borderId="0" xfId="38" applyNumberFormat="1" applyFont="1" applyBorder="1" applyAlignment="1" applyProtection="1">
      <alignment horizontal="center"/>
      <protection/>
    </xf>
    <xf numFmtId="0" fontId="19" fillId="0" borderId="0" xfId="38" applyFont="1" applyBorder="1" applyAlignment="1" applyProtection="1">
      <alignment horizontal="center"/>
      <protection/>
    </xf>
    <xf numFmtId="0" fontId="52" fillId="33" borderId="0" xfId="56" applyFont="1" applyFill="1" applyBorder="1" applyAlignment="1">
      <alignment horizontal="center"/>
      <protection/>
    </xf>
    <xf numFmtId="0" fontId="52" fillId="0" borderId="0" xfId="49" applyFont="1" applyBorder="1" applyAlignment="1">
      <alignment horizont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/>
    </xf>
    <xf numFmtId="0" fontId="52" fillId="0" borderId="0" xfId="49" applyFont="1" applyFill="1" applyBorder="1" applyAlignment="1">
      <alignment horizontal="center" wrapText="1"/>
      <protection/>
    </xf>
    <xf numFmtId="0" fontId="56" fillId="0" borderId="0" xfId="55" applyFont="1" applyBorder="1">
      <alignment/>
      <protection/>
    </xf>
    <xf numFmtId="0" fontId="3" fillId="0" borderId="0" xfId="0" applyFont="1" applyBorder="1" applyAlignment="1">
      <alignment/>
    </xf>
    <xf numFmtId="0" fontId="2" fillId="0" borderId="0" xfId="55" applyFont="1" applyBorder="1" applyAlignment="1" applyProtection="1">
      <alignment horizontal="center"/>
      <protection/>
    </xf>
    <xf numFmtId="0" fontId="19" fillId="0" borderId="0" xfId="55" applyFont="1" applyBorder="1">
      <alignment/>
      <protection/>
    </xf>
    <xf numFmtId="1" fontId="19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59" fillId="0" borderId="0" xfId="49" applyFont="1" applyFill="1" applyBorder="1" applyAlignment="1">
      <alignment horizontal="center" wrapText="1"/>
      <protection/>
    </xf>
    <xf numFmtId="0" fontId="55" fillId="33" borderId="0" xfId="49" applyNumberFormat="1" applyFont="1" applyFill="1" applyBorder="1" applyAlignment="1" applyProtection="1">
      <alignment horizontal="center"/>
      <protection locked="0"/>
    </xf>
    <xf numFmtId="0" fontId="55" fillId="0" borderId="0" xfId="49" applyNumberFormat="1" applyFont="1" applyBorder="1" applyAlignment="1" applyProtection="1">
      <alignment horizontal="center"/>
      <protection locked="0"/>
    </xf>
    <xf numFmtId="0" fontId="55" fillId="0" borderId="0" xfId="55" applyFont="1" applyBorder="1" applyAlignment="1" applyProtection="1">
      <alignment horizontal="center"/>
      <protection/>
    </xf>
    <xf numFmtId="0" fontId="51" fillId="0" borderId="0" xfId="55" applyFont="1" applyFill="1" applyBorder="1" applyProtection="1">
      <alignment/>
      <protection/>
    </xf>
    <xf numFmtId="0" fontId="19" fillId="0" borderId="0" xfId="55" applyFont="1" applyBorder="1" applyAlignment="1">
      <alignment horizontal="center"/>
      <protection/>
    </xf>
    <xf numFmtId="0" fontId="56" fillId="0" borderId="0" xfId="55" applyFont="1" applyBorder="1" applyAlignment="1">
      <alignment horizontal="center"/>
      <protection/>
    </xf>
    <xf numFmtId="0" fontId="19" fillId="0" borderId="0" xfId="55" applyFont="1" applyFill="1" applyBorder="1" applyAlignment="1">
      <alignment horizontal="center"/>
      <protection/>
    </xf>
    <xf numFmtId="0" fontId="2" fillId="0" borderId="0" xfId="55" applyNumberFormat="1" applyFont="1" applyBorder="1" applyProtection="1">
      <alignment/>
      <protection locked="0"/>
    </xf>
    <xf numFmtId="0" fontId="2" fillId="0" borderId="0" xfId="55" applyNumberFormat="1" applyFont="1" applyBorder="1" applyProtection="1">
      <alignment/>
      <protection locked="0"/>
    </xf>
    <xf numFmtId="0" fontId="19" fillId="0" borderId="0" xfId="55" applyFont="1" applyFill="1" applyBorder="1" applyAlignment="1" applyProtection="1">
      <alignment horizontal="center"/>
      <protection/>
    </xf>
    <xf numFmtId="0" fontId="2" fillId="0" borderId="0" xfId="55" applyFont="1" applyBorder="1" applyAlignment="1" applyProtection="1">
      <alignment/>
      <protection/>
    </xf>
    <xf numFmtId="0" fontId="19" fillId="0" borderId="0" xfId="55" applyFont="1" applyFill="1" applyBorder="1" applyProtection="1">
      <alignment/>
      <protection/>
    </xf>
    <xf numFmtId="0" fontId="51" fillId="0" borderId="0" xfId="55" applyFont="1" applyBorder="1">
      <alignment/>
      <protection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Followed Hyperlink" xfId="36"/>
    <cellStyle name="Hyperlink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_Hárok2" xfId="47"/>
    <cellStyle name="normálne 13" xfId="48"/>
    <cellStyle name="normálne 2" xfId="49"/>
    <cellStyle name="normálne 2 2" xfId="50"/>
    <cellStyle name="normálne 2 2 2" xfId="51"/>
    <cellStyle name="normálne 2 3" xfId="52"/>
    <cellStyle name="normálne 2 3 2" xfId="53"/>
    <cellStyle name="normálne 3" xfId="54"/>
    <cellStyle name="normálne 4" xfId="55"/>
    <cellStyle name="normálne 7" xfId="56"/>
    <cellStyle name="normální_doskocil" xfId="57"/>
    <cellStyle name="Percent" xfId="58"/>
    <cellStyle name="Poznámka" xfId="59"/>
    <cellStyle name="Prepojená bunka" xfId="60"/>
    <cellStyle name="Spolu" xfId="61"/>
    <cellStyle name="Text upozornenia" xfId="62"/>
    <cellStyle name="Titul" xfId="63"/>
    <cellStyle name="Vstup" xfId="64"/>
    <cellStyle name="Výpočet" xfId="65"/>
    <cellStyle name="Výstup" xfId="66"/>
    <cellStyle name="Vysvetľujúci text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%20SA%2030.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erva 4"/>
      <sheetName val="20+20+20"/>
      <sheetName val="rwzwrva 3"/>
      <sheetName val="rezerva 2"/>
      <sheetName val="rezerva 1"/>
      <sheetName val="rezerva"/>
      <sheetName val="346_X"/>
      <sheetName val="kartyx"/>
      <sheetName val="St.žia-Ml.žia.druž."/>
      <sheetName val="Priebežná výsled."/>
      <sheetName val="Ceľkov.výsl"/>
      <sheetName val="3xx"/>
      <sheetName val="k3xx"/>
      <sheetName val="VzPu-Slávia"/>
      <sheetName val="ISSF-40-do 14"/>
      <sheetName val="ĽM 3x40"/>
      <sheetName val="ŠpMa 3x20"/>
      <sheetName val="ISSF-40 do 16 r."/>
      <sheetName val="VzPu-40 Dor."/>
      <sheetName val="VzPu-3X20"/>
      <sheetName val="VzPi-40 do 14-16"/>
      <sheetName val="Slávia Druž."/>
      <sheetName val="ISSF  Družs do  14"/>
      <sheetName val="ISSF do 16 Dr."/>
      <sheetName val="Stoj Dr. 3X20"/>
      <sheetName val="Dr. Pi"/>
      <sheetName val="30+30"/>
    </sheetNames>
    <sheetDataSet>
      <sheetData sheetId="7">
        <row r="1">
          <cell r="A1" t="str">
            <v>1/I</v>
          </cell>
        </row>
        <row r="2">
          <cell r="O2">
            <v>92</v>
          </cell>
        </row>
        <row r="3">
          <cell r="O3">
            <v>93</v>
          </cell>
        </row>
        <row r="4">
          <cell r="O4">
            <v>81</v>
          </cell>
        </row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11">
          <cell r="A11" t="str">
            <v>2/I</v>
          </cell>
        </row>
        <row r="12">
          <cell r="O12">
            <v>82</v>
          </cell>
        </row>
        <row r="13">
          <cell r="O13">
            <v>84</v>
          </cell>
        </row>
        <row r="14">
          <cell r="O14">
            <v>83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21">
          <cell r="A21" t="str">
            <v>3/I</v>
          </cell>
        </row>
        <row r="22">
          <cell r="O22">
            <v>89</v>
          </cell>
        </row>
        <row r="23">
          <cell r="O23">
            <v>89</v>
          </cell>
        </row>
        <row r="24">
          <cell r="O24">
            <v>90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31">
          <cell r="A31" t="str">
            <v>4/I</v>
          </cell>
        </row>
        <row r="32">
          <cell r="O32">
            <v>97</v>
          </cell>
        </row>
        <row r="33">
          <cell r="O33">
            <v>96</v>
          </cell>
        </row>
        <row r="34">
          <cell r="O34">
            <v>100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41">
          <cell r="A41" t="str">
            <v>5/I</v>
          </cell>
        </row>
        <row r="42">
          <cell r="O42">
            <v>26</v>
          </cell>
        </row>
        <row r="43">
          <cell r="O43">
            <v>32</v>
          </cell>
        </row>
        <row r="44">
          <cell r="O44">
            <v>29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51">
          <cell r="A51" t="str">
            <v>6/I</v>
          </cell>
        </row>
        <row r="52">
          <cell r="O52">
            <v>38</v>
          </cell>
        </row>
        <row r="53">
          <cell r="O53">
            <v>48</v>
          </cell>
        </row>
        <row r="54">
          <cell r="O54">
            <v>46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61">
          <cell r="A61" t="str">
            <v>7/I</v>
          </cell>
        </row>
        <row r="62">
          <cell r="O62">
            <v>53</v>
          </cell>
        </row>
        <row r="63">
          <cell r="O63">
            <v>46</v>
          </cell>
        </row>
        <row r="64">
          <cell r="O64">
            <v>49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71">
          <cell r="A71" t="str">
            <v>8/I</v>
          </cell>
        </row>
        <row r="72">
          <cell r="O72">
            <v>66</v>
          </cell>
        </row>
        <row r="73">
          <cell r="O73">
            <v>65</v>
          </cell>
        </row>
        <row r="74">
          <cell r="O74">
            <v>64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81">
          <cell r="A81" t="str">
            <v>9/I</v>
          </cell>
        </row>
        <row r="82">
          <cell r="O82">
            <v>65</v>
          </cell>
        </row>
        <row r="83">
          <cell r="O83">
            <v>62</v>
          </cell>
        </row>
        <row r="84">
          <cell r="O84">
            <v>73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91">
          <cell r="A91" t="str">
            <v>10/I</v>
          </cell>
        </row>
        <row r="92">
          <cell r="O92">
            <v>64</v>
          </cell>
        </row>
        <row r="93">
          <cell r="O93">
            <v>60</v>
          </cell>
        </row>
        <row r="94">
          <cell r="O94">
            <v>43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101">
          <cell r="A101" t="str">
            <v>11/I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12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291">
          <cell r="A291" t="str">
            <v>2/II</v>
          </cell>
        </row>
        <row r="292">
          <cell r="O292">
            <v>89</v>
          </cell>
        </row>
        <row r="293">
          <cell r="O293">
            <v>89</v>
          </cell>
        </row>
        <row r="294">
          <cell r="O294">
            <v>87</v>
          </cell>
        </row>
        <row r="295">
          <cell r="O295">
            <v>0</v>
          </cell>
        </row>
        <row r="296">
          <cell r="O296">
            <v>0</v>
          </cell>
        </row>
        <row r="297">
          <cell r="O297">
            <v>0</v>
          </cell>
        </row>
        <row r="301">
          <cell r="A301" t="str">
            <v>3/II</v>
          </cell>
        </row>
        <row r="302">
          <cell r="O302">
            <v>92</v>
          </cell>
        </row>
        <row r="303">
          <cell r="O303">
            <v>94</v>
          </cell>
        </row>
        <row r="304">
          <cell r="O304">
            <v>95</v>
          </cell>
        </row>
        <row r="305">
          <cell r="O305">
            <v>0</v>
          </cell>
        </row>
        <row r="306">
          <cell r="O306">
            <v>0</v>
          </cell>
        </row>
        <row r="307">
          <cell r="O307">
            <v>0</v>
          </cell>
        </row>
        <row r="311">
          <cell r="A311" t="str">
            <v>4/II</v>
          </cell>
        </row>
        <row r="312">
          <cell r="O312">
            <v>66</v>
          </cell>
        </row>
        <row r="313">
          <cell r="O313">
            <v>68</v>
          </cell>
        </row>
        <row r="314">
          <cell r="O314">
            <v>59</v>
          </cell>
        </row>
        <row r="315">
          <cell r="O315">
            <v>0</v>
          </cell>
        </row>
        <row r="316">
          <cell r="O316">
            <v>0</v>
          </cell>
        </row>
        <row r="317">
          <cell r="O317">
            <v>0</v>
          </cell>
        </row>
        <row r="321">
          <cell r="A321" t="str">
            <v>5/II</v>
          </cell>
        </row>
        <row r="322">
          <cell r="O322">
            <v>74</v>
          </cell>
        </row>
        <row r="323">
          <cell r="O323">
            <v>84</v>
          </cell>
        </row>
        <row r="324">
          <cell r="O324">
            <v>59</v>
          </cell>
        </row>
        <row r="325">
          <cell r="O325">
            <v>0</v>
          </cell>
        </row>
        <row r="326">
          <cell r="O326">
            <v>0</v>
          </cell>
        </row>
        <row r="327">
          <cell r="O327">
            <v>0</v>
          </cell>
        </row>
        <row r="331">
          <cell r="A331" t="str">
            <v>6/II</v>
          </cell>
        </row>
        <row r="332">
          <cell r="O332">
            <v>41</v>
          </cell>
        </row>
        <row r="333">
          <cell r="O333">
            <v>48</v>
          </cell>
        </row>
        <row r="334">
          <cell r="O334">
            <v>62</v>
          </cell>
        </row>
        <row r="335">
          <cell r="O335">
            <v>0</v>
          </cell>
        </row>
        <row r="336">
          <cell r="O336">
            <v>0</v>
          </cell>
        </row>
        <row r="337">
          <cell r="O337">
            <v>0</v>
          </cell>
        </row>
        <row r="341">
          <cell r="A341" t="str">
            <v>7/II</v>
          </cell>
        </row>
        <row r="342">
          <cell r="O342">
            <v>75</v>
          </cell>
        </row>
        <row r="343">
          <cell r="O343">
            <v>82</v>
          </cell>
        </row>
        <row r="344">
          <cell r="O344">
            <v>75</v>
          </cell>
        </row>
        <row r="345">
          <cell r="O345">
            <v>0</v>
          </cell>
        </row>
        <row r="346">
          <cell r="O346">
            <v>0</v>
          </cell>
        </row>
        <row r="347">
          <cell r="O347">
            <v>0</v>
          </cell>
        </row>
        <row r="351">
          <cell r="A351" t="str">
            <v>8/II</v>
          </cell>
        </row>
        <row r="352">
          <cell r="O352">
            <v>42</v>
          </cell>
        </row>
        <row r="353">
          <cell r="O353">
            <v>39</v>
          </cell>
        </row>
        <row r="354">
          <cell r="O354">
            <v>27</v>
          </cell>
        </row>
        <row r="355">
          <cell r="O355">
            <v>0</v>
          </cell>
        </row>
        <row r="356">
          <cell r="O356">
            <v>0</v>
          </cell>
        </row>
        <row r="357">
          <cell r="O357">
            <v>0</v>
          </cell>
        </row>
        <row r="361">
          <cell r="A361" t="str">
            <v>9/II</v>
          </cell>
        </row>
        <row r="362">
          <cell r="O362">
            <v>64</v>
          </cell>
        </row>
        <row r="363">
          <cell r="O363">
            <v>56</v>
          </cell>
        </row>
        <row r="364">
          <cell r="O364">
            <v>37</v>
          </cell>
        </row>
        <row r="365">
          <cell r="O365">
            <v>0</v>
          </cell>
        </row>
        <row r="366">
          <cell r="O366">
            <v>0</v>
          </cell>
        </row>
        <row r="367">
          <cell r="O367">
            <v>0</v>
          </cell>
        </row>
        <row r="371">
          <cell r="A371" t="str">
            <v>10/II</v>
          </cell>
        </row>
        <row r="372">
          <cell r="O372">
            <v>65</v>
          </cell>
        </row>
        <row r="373">
          <cell r="O373">
            <v>69</v>
          </cell>
        </row>
        <row r="374">
          <cell r="O374">
            <v>71</v>
          </cell>
        </row>
        <row r="375">
          <cell r="O375">
            <v>0</v>
          </cell>
        </row>
        <row r="376">
          <cell r="O376">
            <v>0</v>
          </cell>
        </row>
        <row r="377">
          <cell r="O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2:8" ht="15">
      <c r="B2" t="s">
        <v>1</v>
      </c>
      <c r="C2" t="s">
        <v>2</v>
      </c>
      <c r="D2" t="s">
        <v>3</v>
      </c>
      <c r="F2" t="s">
        <v>4</v>
      </c>
      <c r="G2" t="s">
        <v>2</v>
      </c>
      <c r="H2" t="s">
        <v>3</v>
      </c>
    </row>
    <row r="3" spans="2:7" ht="15">
      <c r="B3" t="s">
        <v>5</v>
      </c>
      <c r="C3">
        <v>13</v>
      </c>
      <c r="F3" t="s">
        <v>6</v>
      </c>
      <c r="G3">
        <v>5</v>
      </c>
    </row>
    <row r="4" spans="2:7" ht="15">
      <c r="B4" t="s">
        <v>7</v>
      </c>
      <c r="C4">
        <v>0</v>
      </c>
      <c r="F4" t="s">
        <v>8</v>
      </c>
      <c r="G4">
        <v>0</v>
      </c>
    </row>
    <row r="5" spans="2:7" ht="15">
      <c r="B5" t="s">
        <v>9</v>
      </c>
      <c r="C5">
        <v>10</v>
      </c>
      <c r="F5" t="s">
        <v>10</v>
      </c>
      <c r="G5">
        <v>13</v>
      </c>
    </row>
    <row r="6" spans="2:7" ht="15">
      <c r="B6" t="s">
        <v>11</v>
      </c>
      <c r="C6">
        <v>15</v>
      </c>
      <c r="F6" t="s">
        <v>12</v>
      </c>
      <c r="G6">
        <v>11</v>
      </c>
    </row>
    <row r="7" spans="2:7" ht="15">
      <c r="B7" t="s">
        <v>13</v>
      </c>
      <c r="C7">
        <v>16</v>
      </c>
      <c r="F7" t="s">
        <v>14</v>
      </c>
      <c r="G7">
        <v>6</v>
      </c>
    </row>
    <row r="8" spans="2:7" ht="15">
      <c r="B8" t="s">
        <v>15</v>
      </c>
      <c r="C8">
        <v>10</v>
      </c>
      <c r="F8" t="s">
        <v>16</v>
      </c>
      <c r="G8">
        <v>8</v>
      </c>
    </row>
    <row r="9" spans="2:7" ht="15">
      <c r="B9" t="s">
        <v>17</v>
      </c>
      <c r="C9">
        <v>9</v>
      </c>
      <c r="F9" t="s">
        <v>18</v>
      </c>
      <c r="G9">
        <v>4</v>
      </c>
    </row>
    <row r="10" spans="2:7" ht="15">
      <c r="B10" t="s">
        <v>19</v>
      </c>
      <c r="C10">
        <v>17</v>
      </c>
      <c r="F10" t="s">
        <v>20</v>
      </c>
      <c r="G10">
        <v>9</v>
      </c>
    </row>
    <row r="11" spans="2:8" ht="15">
      <c r="B11" t="s">
        <v>21</v>
      </c>
      <c r="C11">
        <f>SUM(C3:C10)</f>
        <v>90</v>
      </c>
      <c r="F11" t="s">
        <v>21</v>
      </c>
      <c r="G11">
        <f>SUM(G3:G10)</f>
        <v>56</v>
      </c>
      <c r="H11">
        <f>SUM(G11,C11)</f>
        <v>146</v>
      </c>
    </row>
    <row r="13" ht="15">
      <c r="A13" t="s">
        <v>22</v>
      </c>
    </row>
    <row r="14" spans="2:8" ht="15">
      <c r="B14" t="s">
        <v>1</v>
      </c>
      <c r="C14" t="s">
        <v>2</v>
      </c>
      <c r="D14" t="s">
        <v>3</v>
      </c>
      <c r="F14" t="s">
        <v>4</v>
      </c>
      <c r="G14" t="s">
        <v>2</v>
      </c>
      <c r="H14" t="s">
        <v>3</v>
      </c>
    </row>
    <row r="15" spans="2:8" ht="15">
      <c r="B15" t="s">
        <v>5</v>
      </c>
      <c r="C15">
        <v>9</v>
      </c>
      <c r="D15">
        <v>334.6</v>
      </c>
      <c r="F15" t="s">
        <v>6</v>
      </c>
      <c r="G15">
        <v>4</v>
      </c>
      <c r="H15">
        <v>323</v>
      </c>
    </row>
    <row r="16" spans="2:7" ht="15">
      <c r="B16" t="s">
        <v>7</v>
      </c>
      <c r="C16">
        <v>8</v>
      </c>
      <c r="D16">
        <v>328.3</v>
      </c>
      <c r="F16" t="s">
        <v>8</v>
      </c>
      <c r="G16">
        <v>0</v>
      </c>
    </row>
    <row r="17" spans="2:8" ht="15">
      <c r="B17" t="s">
        <v>9</v>
      </c>
      <c r="C17">
        <v>14</v>
      </c>
      <c r="D17">
        <v>350.3</v>
      </c>
      <c r="F17" t="s">
        <v>10</v>
      </c>
      <c r="G17">
        <v>10</v>
      </c>
      <c r="H17">
        <v>371</v>
      </c>
    </row>
    <row r="18" spans="2:8" ht="15">
      <c r="B18" t="s">
        <v>11</v>
      </c>
      <c r="C18">
        <v>18</v>
      </c>
      <c r="D18">
        <v>387.7</v>
      </c>
      <c r="F18" t="s">
        <v>12</v>
      </c>
      <c r="G18">
        <v>12</v>
      </c>
      <c r="H18">
        <v>384.7</v>
      </c>
    </row>
    <row r="19" spans="2:8" ht="15">
      <c r="B19" t="s">
        <v>13</v>
      </c>
      <c r="C19">
        <v>19</v>
      </c>
      <c r="D19">
        <v>385</v>
      </c>
      <c r="F19" t="s">
        <v>14</v>
      </c>
      <c r="G19">
        <v>10</v>
      </c>
      <c r="H19">
        <v>376.7</v>
      </c>
    </row>
    <row r="20" spans="2:8" ht="15">
      <c r="B20" t="s">
        <v>15</v>
      </c>
      <c r="C20">
        <v>9</v>
      </c>
      <c r="D20">
        <v>543</v>
      </c>
      <c r="F20" t="s">
        <v>23</v>
      </c>
      <c r="G20">
        <v>6</v>
      </c>
      <c r="H20">
        <v>554.3</v>
      </c>
    </row>
    <row r="21" spans="2:8" ht="15">
      <c r="B21" t="s">
        <v>17</v>
      </c>
      <c r="C21">
        <v>10</v>
      </c>
      <c r="D21">
        <v>287.7</v>
      </c>
      <c r="F21" t="s">
        <v>18</v>
      </c>
      <c r="G21">
        <v>7</v>
      </c>
      <c r="H21">
        <v>287.7</v>
      </c>
    </row>
    <row r="22" spans="2:8" ht="15">
      <c r="B22" t="s">
        <v>19</v>
      </c>
      <c r="C22">
        <v>17</v>
      </c>
      <c r="D22">
        <v>285</v>
      </c>
      <c r="F22" t="s">
        <v>20</v>
      </c>
      <c r="G22">
        <v>11</v>
      </c>
      <c r="H22">
        <v>284</v>
      </c>
    </row>
    <row r="23" spans="2:8" ht="15">
      <c r="B23" t="s">
        <v>21</v>
      </c>
      <c r="C23">
        <f>SUM(C15:C22)</f>
        <v>104</v>
      </c>
      <c r="F23" t="s">
        <v>21</v>
      </c>
      <c r="G23">
        <f>SUM(G15:G22)</f>
        <v>60</v>
      </c>
      <c r="H23">
        <f>SUM(G23,C23)</f>
        <v>164</v>
      </c>
    </row>
    <row r="25" ht="15">
      <c r="A25" t="s">
        <v>24</v>
      </c>
    </row>
    <row r="26" spans="2:8" ht="15">
      <c r="B26" t="s">
        <v>1</v>
      </c>
      <c r="C26" t="s">
        <v>2</v>
      </c>
      <c r="D26" t="s">
        <v>3</v>
      </c>
      <c r="F26" t="s">
        <v>4</v>
      </c>
      <c r="G26" t="s">
        <v>2</v>
      </c>
      <c r="H26" t="s">
        <v>3</v>
      </c>
    </row>
    <row r="27" spans="2:8" ht="15">
      <c r="B27" t="s">
        <v>5</v>
      </c>
      <c r="C27">
        <v>9</v>
      </c>
      <c r="D27">
        <v>338</v>
      </c>
      <c r="F27" t="s">
        <v>6</v>
      </c>
      <c r="G27">
        <v>2</v>
      </c>
      <c r="H27">
        <v>348.3</v>
      </c>
    </row>
    <row r="28" spans="2:7" ht="15">
      <c r="B28" t="s">
        <v>7</v>
      </c>
      <c r="C28">
        <v>9</v>
      </c>
      <c r="D28">
        <v>315.6</v>
      </c>
      <c r="F28" t="s">
        <v>8</v>
      </c>
      <c r="G28">
        <v>0</v>
      </c>
    </row>
    <row r="29" spans="2:8" ht="15">
      <c r="B29" t="s">
        <v>9</v>
      </c>
      <c r="C29">
        <v>15</v>
      </c>
      <c r="D29">
        <v>352.3</v>
      </c>
      <c r="F29" t="s">
        <v>10</v>
      </c>
      <c r="G29">
        <v>10</v>
      </c>
      <c r="H29">
        <v>353</v>
      </c>
    </row>
    <row r="30" spans="2:8" ht="15">
      <c r="B30" t="s">
        <v>11</v>
      </c>
      <c r="C30">
        <v>15</v>
      </c>
      <c r="D30">
        <v>394</v>
      </c>
      <c r="F30" t="s">
        <v>12</v>
      </c>
      <c r="G30">
        <v>16</v>
      </c>
      <c r="H30">
        <v>389</v>
      </c>
    </row>
    <row r="31" spans="2:8" ht="15">
      <c r="B31" t="s">
        <v>13</v>
      </c>
      <c r="C31">
        <v>22</v>
      </c>
      <c r="D31">
        <v>390</v>
      </c>
      <c r="F31" t="s">
        <v>14</v>
      </c>
      <c r="G31">
        <v>8</v>
      </c>
      <c r="H31">
        <v>390.3</v>
      </c>
    </row>
    <row r="32" spans="2:8" ht="15">
      <c r="B32" t="s">
        <v>15</v>
      </c>
      <c r="C32">
        <v>12</v>
      </c>
      <c r="D32">
        <v>548.3</v>
      </c>
      <c r="F32" t="s">
        <v>23</v>
      </c>
      <c r="G32">
        <v>8</v>
      </c>
      <c r="H32">
        <v>534.3</v>
      </c>
    </row>
    <row r="33" spans="2:8" ht="15">
      <c r="B33" t="s">
        <v>17</v>
      </c>
      <c r="C33">
        <v>5</v>
      </c>
      <c r="D33">
        <v>290</v>
      </c>
      <c r="F33" t="s">
        <v>18</v>
      </c>
      <c r="G33">
        <v>6</v>
      </c>
      <c r="H33">
        <v>291.6</v>
      </c>
    </row>
    <row r="34" spans="2:8" ht="15">
      <c r="B34" t="s">
        <v>19</v>
      </c>
      <c r="C34">
        <v>18</v>
      </c>
      <c r="D34">
        <v>281.3</v>
      </c>
      <c r="F34" t="s">
        <v>20</v>
      </c>
      <c r="G34">
        <v>10</v>
      </c>
      <c r="H34">
        <v>280</v>
      </c>
    </row>
    <row r="35" spans="2:8" ht="15">
      <c r="B35" t="s">
        <v>21</v>
      </c>
      <c r="C35">
        <f>SUM(C27:C34)</f>
        <v>105</v>
      </c>
      <c r="F35" t="s">
        <v>21</v>
      </c>
      <c r="G35">
        <f>SUM(G27:G34)</f>
        <v>60</v>
      </c>
      <c r="H35">
        <f>SUM(G35,C35)</f>
        <v>165</v>
      </c>
    </row>
    <row r="37" ht="15">
      <c r="A37" t="s">
        <v>25</v>
      </c>
    </row>
    <row r="38" spans="2:8" ht="15">
      <c r="B38" t="s">
        <v>1</v>
      </c>
      <c r="C38" t="s">
        <v>2</v>
      </c>
      <c r="D38" t="s">
        <v>3</v>
      </c>
      <c r="F38" t="s">
        <v>4</v>
      </c>
      <c r="G38" t="s">
        <v>2</v>
      </c>
      <c r="H38" t="s">
        <v>3</v>
      </c>
    </row>
    <row r="39" spans="2:6" ht="15">
      <c r="B39" t="s">
        <v>5</v>
      </c>
      <c r="F39" t="s">
        <v>6</v>
      </c>
    </row>
    <row r="40" spans="2:7" ht="15">
      <c r="B40" t="s">
        <v>7</v>
      </c>
      <c r="F40" t="s">
        <v>8</v>
      </c>
      <c r="G40">
        <v>0</v>
      </c>
    </row>
    <row r="41" spans="2:6" ht="15">
      <c r="B41" t="s">
        <v>9</v>
      </c>
      <c r="F41" t="s">
        <v>10</v>
      </c>
    </row>
    <row r="42" spans="2:6" ht="15">
      <c r="B42" t="s">
        <v>11</v>
      </c>
      <c r="F42" t="s">
        <v>12</v>
      </c>
    </row>
    <row r="43" spans="2:6" ht="15">
      <c r="B43" t="s">
        <v>13</v>
      </c>
      <c r="F43" t="s">
        <v>14</v>
      </c>
    </row>
    <row r="44" spans="2:6" ht="15">
      <c r="B44" t="s">
        <v>15</v>
      </c>
      <c r="F44" t="s">
        <v>23</v>
      </c>
    </row>
    <row r="45" spans="2:6" ht="15">
      <c r="B45" t="s">
        <v>19</v>
      </c>
      <c r="F45" t="s">
        <v>20</v>
      </c>
    </row>
    <row r="46" spans="2:8" ht="15">
      <c r="B46" t="s">
        <v>21</v>
      </c>
      <c r="C46">
        <f>SUM(C39:C45)</f>
        <v>0</v>
      </c>
      <c r="F46" t="s">
        <v>21</v>
      </c>
      <c r="G46">
        <f>SUM(G39:G45)</f>
        <v>0</v>
      </c>
      <c r="H46">
        <f>SUM(G46,C46)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zoomScalePageLayoutView="0" workbookViewId="0" topLeftCell="A49">
      <selection activeCell="C8" sqref="C8"/>
    </sheetView>
  </sheetViews>
  <sheetFormatPr defaultColWidth="9.140625" defaultRowHeight="15"/>
  <cols>
    <col min="1" max="1" width="2.28125" style="46" customWidth="1"/>
    <col min="2" max="2" width="4.421875" style="46" bestFit="1" customWidth="1"/>
    <col min="3" max="3" width="35.8515625" style="49" bestFit="1" customWidth="1"/>
    <col min="4" max="4" width="51.8515625" style="46" customWidth="1"/>
    <col min="5" max="16384" width="9.140625" style="46" customWidth="1"/>
  </cols>
  <sheetData>
    <row r="1" s="60" customFormat="1" ht="15">
      <c r="A1" s="60" t="s">
        <v>411</v>
      </c>
    </row>
    <row r="2" s="50" customFormat="1" ht="11.25"/>
    <row r="3" spans="2:4" s="51" customFormat="1" ht="10.5">
      <c r="B3" s="52" t="s">
        <v>96</v>
      </c>
      <c r="C3" s="51" t="s">
        <v>339</v>
      </c>
      <c r="D3" s="51" t="s">
        <v>340</v>
      </c>
    </row>
    <row r="4" s="51" customFormat="1" ht="3.75" customHeight="1">
      <c r="B4" s="52"/>
    </row>
    <row r="5" spans="1:2" s="51" customFormat="1" ht="15.75">
      <c r="A5" s="49" t="s">
        <v>412</v>
      </c>
      <c r="B5" s="52"/>
    </row>
    <row r="6" spans="2:4" ht="15.75">
      <c r="B6" s="47">
        <v>1</v>
      </c>
      <c r="C6" s="53" t="s">
        <v>422</v>
      </c>
      <c r="D6" s="48" t="s">
        <v>247</v>
      </c>
    </row>
    <row r="7" spans="2:4" ht="15.75">
      <c r="B7" s="47">
        <v>2</v>
      </c>
      <c r="C7" s="53" t="s">
        <v>421</v>
      </c>
      <c r="D7" s="48" t="s">
        <v>247</v>
      </c>
    </row>
    <row r="8" spans="2:4" ht="15.75">
      <c r="B8" s="47">
        <v>3</v>
      </c>
      <c r="C8" s="54" t="s">
        <v>331</v>
      </c>
      <c r="D8" s="48" t="s">
        <v>246</v>
      </c>
    </row>
    <row r="9" spans="2:4" ht="15.75">
      <c r="B9" s="47">
        <v>4</v>
      </c>
      <c r="C9" s="54" t="s">
        <v>332</v>
      </c>
      <c r="D9" s="48" t="s">
        <v>246</v>
      </c>
    </row>
    <row r="10" spans="2:4" ht="15.75">
      <c r="B10" s="47">
        <v>5</v>
      </c>
      <c r="C10" s="54" t="s">
        <v>334</v>
      </c>
      <c r="D10" s="48" t="s">
        <v>248</v>
      </c>
    </row>
    <row r="11" spans="2:4" ht="15.75">
      <c r="B11" s="47">
        <v>6</v>
      </c>
      <c r="C11" s="54" t="s">
        <v>335</v>
      </c>
      <c r="D11" s="48" t="s">
        <v>248</v>
      </c>
    </row>
    <row r="12" spans="2:4" ht="15.75">
      <c r="B12" s="47">
        <v>7</v>
      </c>
      <c r="C12" s="54" t="s">
        <v>337</v>
      </c>
      <c r="D12" s="48" t="s">
        <v>248</v>
      </c>
    </row>
    <row r="13" spans="2:4" ht="15.75">
      <c r="B13" s="47">
        <v>8</v>
      </c>
      <c r="C13" s="54" t="s">
        <v>336</v>
      </c>
      <c r="D13" s="48" t="s">
        <v>248</v>
      </c>
    </row>
    <row r="14" spans="2:4" ht="15.75">
      <c r="B14" s="47">
        <v>9</v>
      </c>
      <c r="C14" s="54" t="s">
        <v>333</v>
      </c>
      <c r="D14" s="48" t="s">
        <v>248</v>
      </c>
    </row>
    <row r="15" spans="2:4" ht="15.75">
      <c r="B15" s="47">
        <v>10</v>
      </c>
      <c r="C15" s="54" t="s">
        <v>338</v>
      </c>
      <c r="D15" s="48" t="s">
        <v>248</v>
      </c>
    </row>
    <row r="16" spans="2:4" ht="15.75">
      <c r="B16" s="47">
        <v>11</v>
      </c>
      <c r="C16" s="54" t="s">
        <v>341</v>
      </c>
      <c r="D16" s="48" t="s">
        <v>249</v>
      </c>
    </row>
    <row r="17" spans="2:4" ht="15.75">
      <c r="B17" s="47">
        <v>12</v>
      </c>
      <c r="C17" s="54" t="s">
        <v>342</v>
      </c>
      <c r="D17" s="48" t="s">
        <v>249</v>
      </c>
    </row>
    <row r="18" spans="2:4" ht="15.75">
      <c r="B18" s="47">
        <v>13</v>
      </c>
      <c r="C18" s="54" t="s">
        <v>343</v>
      </c>
      <c r="D18" s="48" t="s">
        <v>249</v>
      </c>
    </row>
    <row r="19" spans="2:4" ht="15.75">
      <c r="B19" s="47">
        <v>14</v>
      </c>
      <c r="C19" s="54" t="s">
        <v>344</v>
      </c>
      <c r="D19" s="48" t="s">
        <v>249</v>
      </c>
    </row>
    <row r="20" spans="2:4" ht="15.75">
      <c r="B20" s="47">
        <v>15</v>
      </c>
      <c r="C20" s="54" t="s">
        <v>345</v>
      </c>
      <c r="D20" s="48" t="s">
        <v>249</v>
      </c>
    </row>
    <row r="21" spans="2:4" ht="15.75">
      <c r="B21" s="47">
        <v>16</v>
      </c>
      <c r="C21" s="54" t="s">
        <v>378</v>
      </c>
      <c r="D21" s="48" t="s">
        <v>254</v>
      </c>
    </row>
    <row r="22" spans="2:4" ht="15.75">
      <c r="B22" s="47">
        <v>17</v>
      </c>
      <c r="C22" s="54" t="s">
        <v>393</v>
      </c>
      <c r="D22" s="48" t="s">
        <v>254</v>
      </c>
    </row>
    <row r="23" spans="2:4" ht="15.75">
      <c r="B23" s="47">
        <v>18</v>
      </c>
      <c r="C23" s="54" t="s">
        <v>384</v>
      </c>
      <c r="D23" s="48" t="s">
        <v>253</v>
      </c>
    </row>
    <row r="24" spans="2:4" ht="15.75">
      <c r="B24" s="47">
        <v>19</v>
      </c>
      <c r="C24" s="54" t="s">
        <v>372</v>
      </c>
      <c r="D24" s="48" t="s">
        <v>253</v>
      </c>
    </row>
    <row r="25" spans="2:4" ht="15.75">
      <c r="B25" s="47">
        <v>20</v>
      </c>
      <c r="C25" s="54" t="s">
        <v>385</v>
      </c>
      <c r="D25" s="48" t="s">
        <v>253</v>
      </c>
    </row>
    <row r="26" spans="2:4" ht="15.75">
      <c r="B26" s="47">
        <v>21</v>
      </c>
      <c r="C26" s="54" t="s">
        <v>373</v>
      </c>
      <c r="D26" s="48" t="s">
        <v>264</v>
      </c>
    </row>
    <row r="27" spans="2:4" ht="15.75">
      <c r="B27" s="47">
        <v>22</v>
      </c>
      <c r="C27" s="54" t="s">
        <v>374</v>
      </c>
      <c r="D27" s="48" t="s">
        <v>255</v>
      </c>
    </row>
    <row r="28" spans="2:4" ht="15.75">
      <c r="B28" s="47">
        <v>23</v>
      </c>
      <c r="C28" s="54" t="s">
        <v>386</v>
      </c>
      <c r="D28" s="48" t="s">
        <v>255</v>
      </c>
    </row>
    <row r="29" spans="2:4" ht="15.75">
      <c r="B29" s="47">
        <v>24</v>
      </c>
      <c r="C29" s="54" t="s">
        <v>387</v>
      </c>
      <c r="D29" s="48" t="s">
        <v>255</v>
      </c>
    </row>
    <row r="30" spans="2:4" ht="15.75">
      <c r="B30" s="47">
        <v>25</v>
      </c>
      <c r="C30" s="54" t="s">
        <v>388</v>
      </c>
      <c r="D30" s="48" t="s">
        <v>255</v>
      </c>
    </row>
    <row r="31" spans="2:4" ht="15.75">
      <c r="B31" s="47">
        <v>26</v>
      </c>
      <c r="C31" s="54" t="s">
        <v>389</v>
      </c>
      <c r="D31" s="48" t="s">
        <v>255</v>
      </c>
    </row>
    <row r="32" spans="2:4" ht="15.75">
      <c r="B32" s="47">
        <v>27</v>
      </c>
      <c r="C32" s="54" t="s">
        <v>390</v>
      </c>
      <c r="D32" s="48" t="s">
        <v>255</v>
      </c>
    </row>
    <row r="33" spans="2:4" ht="15.75">
      <c r="B33" s="47">
        <v>28</v>
      </c>
      <c r="C33" s="54" t="s">
        <v>377</v>
      </c>
      <c r="D33" s="48" t="s">
        <v>229</v>
      </c>
    </row>
    <row r="34" spans="2:4" ht="15.75">
      <c r="B34" s="47">
        <v>29</v>
      </c>
      <c r="C34" s="54" t="s">
        <v>391</v>
      </c>
      <c r="D34" s="48" t="s">
        <v>226</v>
      </c>
    </row>
    <row r="35" spans="2:4" ht="15.75">
      <c r="B35" s="47">
        <v>30</v>
      </c>
      <c r="C35" s="54" t="s">
        <v>392</v>
      </c>
      <c r="D35" s="48" t="s">
        <v>226</v>
      </c>
    </row>
    <row r="36" spans="2:4" s="61" customFormat="1" ht="3" customHeight="1">
      <c r="B36" s="62"/>
      <c r="C36" s="63"/>
      <c r="D36" s="64"/>
    </row>
    <row r="37" spans="1:4" ht="15.75">
      <c r="A37" s="49" t="s">
        <v>397</v>
      </c>
      <c r="B37" s="47"/>
      <c r="C37" s="53"/>
      <c r="D37" s="48"/>
    </row>
    <row r="38" spans="2:4" ht="15.75">
      <c r="B38" s="47">
        <v>1</v>
      </c>
      <c r="C38" s="54" t="s">
        <v>250</v>
      </c>
      <c r="D38" s="48" t="s">
        <v>251</v>
      </c>
    </row>
    <row r="39" spans="2:4" ht="15.75">
      <c r="B39" s="47">
        <v>2</v>
      </c>
      <c r="C39" s="54" t="s">
        <v>90</v>
      </c>
      <c r="D39" s="48" t="s">
        <v>252</v>
      </c>
    </row>
    <row r="40" spans="2:4" ht="15.75">
      <c r="B40" s="47">
        <v>3</v>
      </c>
      <c r="C40" s="54" t="s">
        <v>256</v>
      </c>
      <c r="D40" s="48" t="s">
        <v>257</v>
      </c>
    </row>
    <row r="41" spans="2:4" ht="15.75">
      <c r="B41" s="47">
        <v>4</v>
      </c>
      <c r="C41" s="54" t="s">
        <v>258</v>
      </c>
      <c r="D41" s="48" t="s">
        <v>259</v>
      </c>
    </row>
    <row r="42" spans="2:4" ht="15.75">
      <c r="B42" s="47">
        <v>5</v>
      </c>
      <c r="C42" s="54" t="s">
        <v>260</v>
      </c>
      <c r="D42" s="48" t="s">
        <v>261</v>
      </c>
    </row>
    <row r="43" spans="2:4" ht="15.75">
      <c r="B43" s="47">
        <v>6</v>
      </c>
      <c r="C43" s="54" t="s">
        <v>262</v>
      </c>
      <c r="D43" s="48" t="s">
        <v>263</v>
      </c>
    </row>
    <row r="44" spans="2:4" ht="15.75">
      <c r="B44" s="47">
        <v>7</v>
      </c>
      <c r="C44" s="54" t="s">
        <v>240</v>
      </c>
      <c r="D44" s="48" t="s">
        <v>241</v>
      </c>
    </row>
    <row r="45" spans="2:4" ht="15.75">
      <c r="B45" s="47">
        <v>8</v>
      </c>
      <c r="C45" s="54" t="s">
        <v>242</v>
      </c>
      <c r="D45" s="48" t="s">
        <v>243</v>
      </c>
    </row>
    <row r="46" spans="2:4" ht="15.75">
      <c r="B46" s="47">
        <v>9</v>
      </c>
      <c r="C46" s="54" t="s">
        <v>244</v>
      </c>
      <c r="D46" s="48" t="s">
        <v>245</v>
      </c>
    </row>
    <row r="47" spans="2:4" s="61" customFormat="1" ht="3" customHeight="1">
      <c r="B47" s="62"/>
      <c r="C47" s="63"/>
      <c r="D47" s="64"/>
    </row>
    <row r="48" spans="1:4" ht="15.75">
      <c r="A48" s="49" t="s">
        <v>394</v>
      </c>
      <c r="B48" s="47"/>
      <c r="C48" s="53"/>
      <c r="D48" s="48"/>
    </row>
    <row r="49" spans="2:4" ht="15.75">
      <c r="B49" s="47">
        <v>1</v>
      </c>
      <c r="C49" s="54" t="s">
        <v>267</v>
      </c>
      <c r="D49" s="48" t="s">
        <v>268</v>
      </c>
    </row>
    <row r="50" spans="2:4" ht="15.75">
      <c r="B50" s="47">
        <v>2</v>
      </c>
      <c r="C50" s="54" t="s">
        <v>269</v>
      </c>
      <c r="D50" s="48" t="s">
        <v>270</v>
      </c>
    </row>
    <row r="51" spans="2:4" ht="15.75">
      <c r="B51" s="47">
        <v>3</v>
      </c>
      <c r="C51" s="54" t="s">
        <v>273</v>
      </c>
      <c r="D51" s="48" t="s">
        <v>274</v>
      </c>
    </row>
    <row r="52" spans="2:4" ht="15.75">
      <c r="B52" s="47">
        <v>4</v>
      </c>
      <c r="C52" s="54" t="s">
        <v>275</v>
      </c>
      <c r="D52" s="48" t="s">
        <v>276</v>
      </c>
    </row>
    <row r="53" spans="2:4" ht="15.75">
      <c r="B53" s="47">
        <v>5</v>
      </c>
      <c r="C53" s="54" t="s">
        <v>277</v>
      </c>
      <c r="D53" s="48" t="s">
        <v>278</v>
      </c>
    </row>
    <row r="54" spans="2:4" ht="15.75">
      <c r="B54" s="47">
        <v>6</v>
      </c>
      <c r="C54" s="54" t="s">
        <v>279</v>
      </c>
      <c r="D54" s="48" t="s">
        <v>280</v>
      </c>
    </row>
    <row r="55" spans="2:4" ht="15.75">
      <c r="B55" s="47">
        <v>7</v>
      </c>
      <c r="C55" s="54" t="s">
        <v>281</v>
      </c>
      <c r="D55" s="48" t="s">
        <v>282</v>
      </c>
    </row>
    <row r="56" spans="2:4" s="61" customFormat="1" ht="3" customHeight="1">
      <c r="B56" s="62"/>
      <c r="C56" s="63"/>
      <c r="D56" s="64"/>
    </row>
    <row r="57" spans="1:4" ht="15.75">
      <c r="A57" s="49" t="s">
        <v>395</v>
      </c>
      <c r="B57" s="47"/>
      <c r="C57" s="53"/>
      <c r="D57" s="48"/>
    </row>
    <row r="58" spans="2:4" ht="15.75">
      <c r="B58" s="47">
        <v>1</v>
      </c>
      <c r="C58" s="54" t="s">
        <v>265</v>
      </c>
      <c r="D58" s="48" t="s">
        <v>266</v>
      </c>
    </row>
    <row r="59" spans="2:4" ht="15.75">
      <c r="B59" s="47">
        <v>2</v>
      </c>
      <c r="C59" s="54" t="s">
        <v>271</v>
      </c>
      <c r="D59" s="48" t="s">
        <v>272</v>
      </c>
    </row>
    <row r="60" spans="2:4" ht="15.75">
      <c r="B60" s="47">
        <v>3</v>
      </c>
      <c r="C60" s="54" t="s">
        <v>296</v>
      </c>
      <c r="D60" s="48" t="s">
        <v>297</v>
      </c>
    </row>
    <row r="61" spans="2:4" ht="15.75">
      <c r="B61" s="47">
        <v>4</v>
      </c>
      <c r="C61" s="54" t="s">
        <v>298</v>
      </c>
      <c r="D61" s="48" t="s">
        <v>299</v>
      </c>
    </row>
    <row r="62" spans="2:4" ht="15.75">
      <c r="B62" s="47">
        <v>5</v>
      </c>
      <c r="C62" s="54" t="s">
        <v>300</v>
      </c>
      <c r="D62" s="48" t="s">
        <v>301</v>
      </c>
    </row>
    <row r="63" spans="2:4" ht="15.75">
      <c r="B63" s="47">
        <v>6</v>
      </c>
      <c r="C63" s="54" t="s">
        <v>302</v>
      </c>
      <c r="D63" s="48" t="s">
        <v>303</v>
      </c>
    </row>
    <row r="64" spans="2:4" ht="15.75">
      <c r="B64" s="47">
        <v>7</v>
      </c>
      <c r="C64" s="54" t="s">
        <v>304</v>
      </c>
      <c r="D64" s="48" t="s">
        <v>305</v>
      </c>
    </row>
    <row r="65" spans="2:4" ht="15.75">
      <c r="B65" s="47">
        <v>8</v>
      </c>
      <c r="C65" s="54" t="s">
        <v>306</v>
      </c>
      <c r="D65" s="48" t="s">
        <v>307</v>
      </c>
    </row>
    <row r="66" spans="2:4" ht="15.75">
      <c r="B66" s="47">
        <v>9</v>
      </c>
      <c r="C66" s="54" t="s">
        <v>308</v>
      </c>
      <c r="D66" s="48" t="s">
        <v>309</v>
      </c>
    </row>
    <row r="67" spans="2:4" ht="15.75">
      <c r="B67" s="47">
        <v>10</v>
      </c>
      <c r="C67" s="54" t="s">
        <v>310</v>
      </c>
      <c r="D67" s="48" t="s">
        <v>311</v>
      </c>
    </row>
    <row r="68" spans="2:4" ht="15.75">
      <c r="B68" s="47">
        <v>11</v>
      </c>
      <c r="C68" s="54" t="s">
        <v>312</v>
      </c>
      <c r="D68" s="48" t="s">
        <v>313</v>
      </c>
    </row>
    <row r="69" spans="2:4" ht="15.75">
      <c r="B69" s="47">
        <v>12</v>
      </c>
      <c r="C69" s="54" t="s">
        <v>314</v>
      </c>
      <c r="D69" s="48" t="s">
        <v>315</v>
      </c>
    </row>
    <row r="70" spans="2:4" ht="15.75">
      <c r="B70" s="47">
        <v>13</v>
      </c>
      <c r="C70" s="54" t="s">
        <v>316</v>
      </c>
      <c r="D70" s="48" t="s">
        <v>317</v>
      </c>
    </row>
    <row r="71" spans="2:4" ht="15.75">
      <c r="B71" s="47">
        <v>14</v>
      </c>
      <c r="C71" s="54" t="s">
        <v>318</v>
      </c>
      <c r="D71" s="48" t="s">
        <v>319</v>
      </c>
    </row>
    <row r="72" spans="2:4" ht="15.75">
      <c r="B72" s="47">
        <v>15</v>
      </c>
      <c r="C72" s="54" t="s">
        <v>320</v>
      </c>
      <c r="D72" s="48" t="s">
        <v>321</v>
      </c>
    </row>
    <row r="73" spans="2:4" ht="15.75">
      <c r="B73" s="47">
        <v>16</v>
      </c>
      <c r="C73" s="54" t="s">
        <v>322</v>
      </c>
      <c r="D73" s="48" t="s">
        <v>309</v>
      </c>
    </row>
    <row r="74" spans="2:4" ht="15.75">
      <c r="B74" s="47">
        <v>17</v>
      </c>
      <c r="C74" s="54" t="s">
        <v>323</v>
      </c>
      <c r="D74" s="48" t="s">
        <v>324</v>
      </c>
    </row>
    <row r="75" spans="2:4" ht="15.75">
      <c r="B75" s="47">
        <v>18</v>
      </c>
      <c r="C75" s="54" t="s">
        <v>325</v>
      </c>
      <c r="D75" s="48" t="s">
        <v>326</v>
      </c>
    </row>
    <row r="76" spans="2:4" ht="15.75">
      <c r="B76" s="47">
        <v>19</v>
      </c>
      <c r="C76" s="54" t="s">
        <v>329</v>
      </c>
      <c r="D76" s="48" t="s">
        <v>330</v>
      </c>
    </row>
    <row r="77" spans="2:4" s="61" customFormat="1" ht="3" customHeight="1">
      <c r="B77" s="62"/>
      <c r="C77" s="63"/>
      <c r="D77" s="64"/>
    </row>
    <row r="78" spans="1:4" ht="15.75">
      <c r="A78" s="49" t="s">
        <v>396</v>
      </c>
      <c r="B78" s="47"/>
      <c r="C78" s="53"/>
      <c r="D78" s="48"/>
    </row>
    <row r="79" spans="2:4" ht="15.75">
      <c r="B79" s="47">
        <v>1</v>
      </c>
      <c r="C79" s="54" t="s">
        <v>230</v>
      </c>
      <c r="D79" s="48" t="s">
        <v>231</v>
      </c>
    </row>
    <row r="80" spans="2:4" ht="15.75">
      <c r="B80" s="47">
        <v>2</v>
      </c>
      <c r="C80" s="54" t="s">
        <v>232</v>
      </c>
      <c r="D80" s="48" t="s">
        <v>233</v>
      </c>
    </row>
    <row r="81" spans="2:4" ht="15.75">
      <c r="B81" s="47">
        <v>3</v>
      </c>
      <c r="C81" s="54" t="s">
        <v>288</v>
      </c>
      <c r="D81" s="48" t="s">
        <v>289</v>
      </c>
    </row>
    <row r="82" spans="2:4" ht="15.75">
      <c r="B82" s="47">
        <v>4</v>
      </c>
      <c r="C82" s="54" t="s">
        <v>327</v>
      </c>
      <c r="D82" s="48" t="s">
        <v>328</v>
      </c>
    </row>
    <row r="83" spans="2:4" s="61" customFormat="1" ht="3" customHeight="1">
      <c r="B83" s="62"/>
      <c r="C83" s="63"/>
      <c r="D83" s="64"/>
    </row>
    <row r="84" spans="1:4" ht="15.75">
      <c r="A84" s="49" t="s">
        <v>410</v>
      </c>
      <c r="B84" s="47"/>
      <c r="C84" s="53"/>
      <c r="D84" s="48"/>
    </row>
    <row r="85" spans="2:4" ht="15.75">
      <c r="B85" s="47">
        <v>1</v>
      </c>
      <c r="C85" s="54" t="s">
        <v>404</v>
      </c>
      <c r="D85" s="48" t="s">
        <v>252</v>
      </c>
    </row>
    <row r="86" spans="2:4" ht="15.75">
      <c r="B86" s="47">
        <v>2</v>
      </c>
      <c r="C86" s="54" t="s">
        <v>405</v>
      </c>
      <c r="D86" s="48" t="s">
        <v>252</v>
      </c>
    </row>
    <row r="87" spans="2:4" ht="15.75">
      <c r="B87" s="47">
        <v>3</v>
      </c>
      <c r="C87" s="54" t="s">
        <v>406</v>
      </c>
      <c r="D87" s="48" t="s">
        <v>259</v>
      </c>
    </row>
    <row r="88" spans="2:4" ht="15.75">
      <c r="B88" s="47">
        <v>4</v>
      </c>
      <c r="C88" s="54" t="s">
        <v>407</v>
      </c>
      <c r="D88" s="48" t="s">
        <v>259</v>
      </c>
    </row>
    <row r="89" spans="2:4" ht="15.75">
      <c r="B89" s="47">
        <v>5</v>
      </c>
      <c r="C89" s="54" t="s">
        <v>400</v>
      </c>
      <c r="D89" s="48" t="s">
        <v>283</v>
      </c>
    </row>
    <row r="90" spans="2:4" ht="15.75">
      <c r="B90" s="47">
        <v>6</v>
      </c>
      <c r="C90" s="54" t="s">
        <v>401</v>
      </c>
      <c r="D90" s="48" t="s">
        <v>283</v>
      </c>
    </row>
    <row r="91" spans="2:4" ht="15.75">
      <c r="B91" s="47">
        <v>7</v>
      </c>
      <c r="C91" s="54" t="s">
        <v>398</v>
      </c>
      <c r="D91" s="48" t="s">
        <v>283</v>
      </c>
    </row>
    <row r="92" spans="2:4" ht="15.75">
      <c r="B92" s="47">
        <v>8</v>
      </c>
      <c r="C92" s="54" t="s">
        <v>399</v>
      </c>
      <c r="D92" s="48" t="s">
        <v>283</v>
      </c>
    </row>
    <row r="93" spans="2:4" ht="15.75">
      <c r="B93" s="47">
        <v>9</v>
      </c>
      <c r="C93" s="54" t="s">
        <v>402</v>
      </c>
      <c r="D93" s="48" t="s">
        <v>284</v>
      </c>
    </row>
    <row r="94" spans="2:4" ht="15.75">
      <c r="B94" s="47">
        <v>10</v>
      </c>
      <c r="C94" s="54" t="s">
        <v>403</v>
      </c>
      <c r="D94" s="48" t="s">
        <v>284</v>
      </c>
    </row>
    <row r="95" spans="2:4" ht="15.75">
      <c r="B95" s="47">
        <v>11</v>
      </c>
      <c r="C95" s="54" t="s">
        <v>408</v>
      </c>
      <c r="D95" s="48" t="s">
        <v>285</v>
      </c>
    </row>
    <row r="96" spans="2:4" ht="15.75">
      <c r="B96" s="47">
        <v>12</v>
      </c>
      <c r="C96" s="54" t="s">
        <v>409</v>
      </c>
      <c r="D96" s="48" t="s">
        <v>285</v>
      </c>
    </row>
    <row r="97" spans="2:4" s="61" customFormat="1" ht="3" customHeight="1">
      <c r="B97" s="62"/>
      <c r="C97" s="63"/>
      <c r="D97" s="64"/>
    </row>
    <row r="98" spans="1:4" ht="15.75">
      <c r="A98" s="49" t="s">
        <v>413</v>
      </c>
      <c r="B98" s="47"/>
      <c r="C98" s="53"/>
      <c r="D98" s="48"/>
    </row>
    <row r="99" spans="2:4" ht="15.75">
      <c r="B99" s="47">
        <v>1</v>
      </c>
      <c r="C99" s="54" t="s">
        <v>208</v>
      </c>
      <c r="D99" s="48" t="s">
        <v>209</v>
      </c>
    </row>
    <row r="100" spans="2:4" ht="15.75">
      <c r="B100" s="47">
        <v>2</v>
      </c>
      <c r="C100" s="54" t="s">
        <v>210</v>
      </c>
      <c r="D100" s="48" t="s">
        <v>211</v>
      </c>
    </row>
    <row r="101" spans="2:4" ht="15.75">
      <c r="B101" s="47">
        <v>3</v>
      </c>
      <c r="C101" s="54" t="s">
        <v>236</v>
      </c>
      <c r="D101" s="48" t="s">
        <v>237</v>
      </c>
    </row>
    <row r="102" spans="2:4" ht="15.75">
      <c r="B102" s="47">
        <v>4</v>
      </c>
      <c r="C102" s="54" t="s">
        <v>238</v>
      </c>
      <c r="D102" s="48" t="s">
        <v>239</v>
      </c>
    </row>
    <row r="103" spans="2:4" s="61" customFormat="1" ht="3" customHeight="1">
      <c r="B103" s="62"/>
      <c r="C103" s="63"/>
      <c r="D103" s="64"/>
    </row>
    <row r="104" spans="1:4" ht="15.75">
      <c r="A104" s="49" t="s">
        <v>346</v>
      </c>
      <c r="B104" s="47"/>
      <c r="C104" s="53"/>
      <c r="D104" s="48"/>
    </row>
    <row r="105" spans="2:4" ht="15.75">
      <c r="B105" s="47">
        <v>1</v>
      </c>
      <c r="C105" s="54" t="s">
        <v>212</v>
      </c>
      <c r="D105" s="48" t="s">
        <v>213</v>
      </c>
    </row>
    <row r="106" spans="2:4" ht="15.75">
      <c r="B106" s="47">
        <v>2</v>
      </c>
      <c r="C106" s="54" t="s">
        <v>214</v>
      </c>
      <c r="D106" s="48" t="s">
        <v>215</v>
      </c>
    </row>
    <row r="107" spans="2:4" ht="15.75">
      <c r="B107" s="47">
        <v>3</v>
      </c>
      <c r="C107" s="54" t="s">
        <v>216</v>
      </c>
      <c r="D107" s="48" t="s">
        <v>217</v>
      </c>
    </row>
    <row r="108" spans="2:4" ht="15.75">
      <c r="B108" s="47">
        <v>4</v>
      </c>
      <c r="C108" s="54" t="s">
        <v>218</v>
      </c>
      <c r="D108" s="48" t="s">
        <v>219</v>
      </c>
    </row>
    <row r="109" spans="2:4" ht="15.75">
      <c r="B109" s="47">
        <v>5</v>
      </c>
      <c r="C109" s="54" t="s">
        <v>220</v>
      </c>
      <c r="D109" s="48" t="s">
        <v>221</v>
      </c>
    </row>
    <row r="110" spans="2:4" ht="15.75">
      <c r="B110" s="47">
        <v>6</v>
      </c>
      <c r="C110" s="54" t="s">
        <v>222</v>
      </c>
      <c r="D110" s="48" t="s">
        <v>223</v>
      </c>
    </row>
    <row r="111" spans="2:4" ht="15.75">
      <c r="B111" s="47">
        <v>7</v>
      </c>
      <c r="C111" s="54" t="s">
        <v>224</v>
      </c>
      <c r="D111" s="48" t="s">
        <v>225</v>
      </c>
    </row>
    <row r="112" spans="2:4" ht="15.75">
      <c r="B112" s="47">
        <v>8</v>
      </c>
      <c r="C112" s="54" t="s">
        <v>227</v>
      </c>
      <c r="D112" s="48" t="s">
        <v>228</v>
      </c>
    </row>
    <row r="113" spans="2:4" ht="15.75">
      <c r="B113" s="47">
        <v>9</v>
      </c>
      <c r="C113" s="54" t="s">
        <v>234</v>
      </c>
      <c r="D113" s="48" t="s">
        <v>235</v>
      </c>
    </row>
    <row r="114" spans="2:4" ht="15.75">
      <c r="B114" s="47">
        <v>10</v>
      </c>
      <c r="C114" s="54" t="s">
        <v>286</v>
      </c>
      <c r="D114" s="48" t="s">
        <v>287</v>
      </c>
    </row>
    <row r="115" spans="2:4" ht="15.75">
      <c r="B115" s="47">
        <v>11</v>
      </c>
      <c r="C115" s="54" t="s">
        <v>290</v>
      </c>
      <c r="D115" s="48" t="s">
        <v>291</v>
      </c>
    </row>
    <row r="116" spans="2:4" ht="15.75">
      <c r="B116" s="47">
        <v>12</v>
      </c>
      <c r="C116" s="54" t="s">
        <v>292</v>
      </c>
      <c r="D116" s="48" t="s">
        <v>293</v>
      </c>
    </row>
    <row r="117" spans="2:4" ht="15.75">
      <c r="B117" s="47">
        <v>13</v>
      </c>
      <c r="C117" s="54" t="s">
        <v>294</v>
      </c>
      <c r="D117" s="48" t="s">
        <v>295</v>
      </c>
    </row>
    <row r="118" spans="2:4" ht="15.75">
      <c r="B118" s="47">
        <v>14</v>
      </c>
      <c r="C118" s="54" t="s">
        <v>327</v>
      </c>
      <c r="D118" s="48" t="s">
        <v>328</v>
      </c>
    </row>
    <row r="119" spans="2:4" s="61" customFormat="1" ht="3" customHeight="1">
      <c r="B119" s="62"/>
      <c r="C119" s="63"/>
      <c r="D119" s="64"/>
    </row>
    <row r="120" spans="1:4" ht="15.75">
      <c r="A120" s="49" t="s">
        <v>367</v>
      </c>
      <c r="B120" s="47"/>
      <c r="C120" s="53"/>
      <c r="D120" s="48"/>
    </row>
    <row r="121" spans="3:4" ht="15.75">
      <c r="C121" s="56" t="s">
        <v>181</v>
      </c>
      <c r="D121" s="55" t="s">
        <v>347</v>
      </c>
    </row>
    <row r="122" spans="3:4" ht="15.75">
      <c r="C122" s="56" t="s">
        <v>348</v>
      </c>
      <c r="D122" s="55" t="s">
        <v>349</v>
      </c>
    </row>
    <row r="123" spans="3:4" ht="15.75">
      <c r="C123" s="56" t="s">
        <v>179</v>
      </c>
      <c r="D123" s="55" t="s">
        <v>350</v>
      </c>
    </row>
    <row r="124" spans="3:4" ht="15.75">
      <c r="C124" s="56" t="s">
        <v>351</v>
      </c>
      <c r="D124" s="55" t="s">
        <v>352</v>
      </c>
    </row>
    <row r="125" spans="3:4" ht="15.75">
      <c r="C125" s="56" t="s">
        <v>180</v>
      </c>
      <c r="D125" s="55" t="s">
        <v>353</v>
      </c>
    </row>
    <row r="126" spans="3:4" ht="15.75">
      <c r="C126" s="56" t="s">
        <v>354</v>
      </c>
      <c r="D126" s="55" t="s">
        <v>355</v>
      </c>
    </row>
    <row r="127" spans="3:4" ht="15.75">
      <c r="C127" s="56" t="s">
        <v>178</v>
      </c>
      <c r="D127" s="55" t="s">
        <v>356</v>
      </c>
    </row>
    <row r="128" spans="3:4" ht="15.75">
      <c r="C128" s="56" t="s">
        <v>357</v>
      </c>
      <c r="D128" s="55" t="s">
        <v>358</v>
      </c>
    </row>
    <row r="129" spans="3:4" ht="15.75">
      <c r="C129" s="56" t="s">
        <v>359</v>
      </c>
      <c r="D129" s="55" t="s">
        <v>360</v>
      </c>
    </row>
    <row r="130" spans="3:4" ht="15.75">
      <c r="C130" s="56" t="s">
        <v>361</v>
      </c>
      <c r="D130" s="55" t="s">
        <v>362</v>
      </c>
    </row>
    <row r="131" spans="3:4" ht="15.75">
      <c r="C131" s="56" t="s">
        <v>363</v>
      </c>
      <c r="D131" s="55" t="s">
        <v>364</v>
      </c>
    </row>
    <row r="132" spans="3:4" ht="15.75">
      <c r="C132" s="56" t="s">
        <v>365</v>
      </c>
      <c r="D132" s="55" t="s">
        <v>366</v>
      </c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&amp;L&amp;8&amp;Z&amp;F
&amp;A&amp;C&amp;8
&amp;P z &amp;N&amp;R&amp;8&amp;D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7"/>
  <sheetViews>
    <sheetView tabSelected="1" workbookViewId="0" topLeftCell="A1">
      <selection activeCell="E68" sqref="E68"/>
    </sheetView>
  </sheetViews>
  <sheetFormatPr defaultColWidth="0.2890625" defaultRowHeight="15" outlineLevelCol="1"/>
  <cols>
    <col min="1" max="1" width="1.57421875" style="2" customWidth="1"/>
    <col min="2" max="2" width="4.421875" style="2" bestFit="1" customWidth="1"/>
    <col min="3" max="3" width="7.7109375" style="2" customWidth="1" outlineLevel="1"/>
    <col min="4" max="4" width="19.57421875" style="27" customWidth="1"/>
    <col min="5" max="5" width="7.7109375" style="30" customWidth="1"/>
    <col min="6" max="6" width="20.7109375" style="1" bestFit="1" customWidth="1"/>
    <col min="7" max="12" width="5.28125" style="27" customWidth="1"/>
    <col min="13" max="13" width="6.140625" style="27" customWidth="1"/>
    <col min="14" max="227" width="5.140625" style="2" customWidth="1"/>
    <col min="228" max="16384" width="0.2890625" style="2" customWidth="1"/>
  </cols>
  <sheetData>
    <row r="1" spans="1:13" s="31" customFormat="1" ht="18.75">
      <c r="A1" s="35" t="s">
        <v>188</v>
      </c>
      <c r="B1" s="35"/>
      <c r="C1" s="35"/>
      <c r="D1" s="35"/>
      <c r="E1" s="43"/>
      <c r="F1" s="43"/>
      <c r="G1" s="74"/>
      <c r="H1" s="74"/>
      <c r="I1" s="74"/>
      <c r="J1" s="74"/>
      <c r="K1" s="74"/>
      <c r="L1" s="74"/>
      <c r="M1" s="74"/>
    </row>
    <row r="2" spans="1:227" s="37" customFormat="1" ht="11.25">
      <c r="A2" s="3"/>
      <c r="B2" s="30"/>
      <c r="C2" s="1"/>
      <c r="D2" s="1"/>
      <c r="E2" s="30"/>
      <c r="F2" s="1"/>
      <c r="G2" s="1"/>
      <c r="H2" s="1"/>
      <c r="I2" s="1"/>
      <c r="J2" s="1"/>
      <c r="K2" s="1"/>
      <c r="L2" s="1"/>
      <c r="M2" s="4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6" s="13" customFormat="1" ht="15.75">
      <c r="A3" s="13" t="s">
        <v>202</v>
      </c>
      <c r="D3" s="13" t="s">
        <v>459</v>
      </c>
      <c r="E3" s="44"/>
      <c r="F3" s="16"/>
    </row>
    <row r="4" spans="1:6" s="13" customFormat="1" ht="15.75">
      <c r="A4" s="13" t="s">
        <v>166</v>
      </c>
      <c r="D4" s="13" t="s">
        <v>423</v>
      </c>
      <c r="E4" s="44"/>
      <c r="F4" s="16"/>
    </row>
    <row r="5" spans="1:13" s="13" customFormat="1" ht="15.75">
      <c r="A5" s="13" t="s">
        <v>167</v>
      </c>
      <c r="D5" s="13" t="s">
        <v>75</v>
      </c>
      <c r="E5" s="44"/>
      <c r="F5" s="16"/>
      <c r="K5" s="17"/>
      <c r="L5" s="17"/>
      <c r="M5" s="17"/>
    </row>
    <row r="6" spans="1:13" s="13" customFormat="1" ht="15.75">
      <c r="A6" s="13" t="s">
        <v>183</v>
      </c>
      <c r="D6" s="36">
        <v>43860</v>
      </c>
      <c r="E6" s="44"/>
      <c r="F6" s="16"/>
      <c r="K6" s="17"/>
      <c r="L6" s="17"/>
      <c r="M6" s="17"/>
    </row>
    <row r="7" spans="1:227" s="37" customFormat="1" ht="11.25">
      <c r="A7" s="3"/>
      <c r="B7" s="30"/>
      <c r="C7" s="1"/>
      <c r="D7" s="1"/>
      <c r="E7" s="30"/>
      <c r="F7" s="1"/>
      <c r="G7" s="1"/>
      <c r="H7" s="1"/>
      <c r="I7" s="1"/>
      <c r="J7" s="1"/>
      <c r="K7" s="1"/>
      <c r="L7" s="1"/>
      <c r="M7" s="4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</row>
    <row r="8" spans="1:13" s="22" customFormat="1" ht="15.75">
      <c r="A8" s="81"/>
      <c r="B8" s="82" t="s">
        <v>169</v>
      </c>
      <c r="C8" s="83" t="s">
        <v>177</v>
      </c>
      <c r="D8" s="84" t="s">
        <v>445</v>
      </c>
      <c r="E8" s="83" t="s">
        <v>98</v>
      </c>
      <c r="F8" s="82" t="s">
        <v>446</v>
      </c>
      <c r="G8" s="82">
        <v>1</v>
      </c>
      <c r="H8" s="82">
        <v>2</v>
      </c>
      <c r="I8" s="82">
        <v>3</v>
      </c>
      <c r="J8" s="82">
        <v>4</v>
      </c>
      <c r="K8" s="82">
        <v>5</v>
      </c>
      <c r="L8" s="82">
        <v>6</v>
      </c>
      <c r="M8" s="85" t="s">
        <v>176</v>
      </c>
    </row>
    <row r="9" spans="1:227" s="37" customFormat="1" ht="11.25">
      <c r="A9" s="3"/>
      <c r="B9" s="30"/>
      <c r="C9" s="1"/>
      <c r="D9" s="1"/>
      <c r="E9" s="30"/>
      <c r="F9" s="1"/>
      <c r="G9" s="1"/>
      <c r="H9" s="1"/>
      <c r="I9" s="1"/>
      <c r="J9" s="1"/>
      <c r="K9" s="1"/>
      <c r="L9" s="1"/>
      <c r="M9" s="4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</row>
    <row r="10" spans="1:13" s="10" customFormat="1" ht="15.75">
      <c r="A10" s="53" t="s">
        <v>424</v>
      </c>
      <c r="B10" s="11"/>
      <c r="E10" s="14"/>
      <c r="F10" s="16"/>
      <c r="G10" s="70"/>
      <c r="H10" s="70"/>
      <c r="I10" s="70"/>
      <c r="J10" s="70"/>
      <c r="K10" s="70"/>
      <c r="L10" s="70"/>
      <c r="M10" s="71"/>
    </row>
    <row r="11" spans="1:13" s="10" customFormat="1" ht="15.75">
      <c r="A11" s="53"/>
      <c r="B11" s="125">
        <v>1</v>
      </c>
      <c r="C11" s="92" t="str">
        <f>HYPERLINK("#kartyx!$A$31:$A$37",'[1]kartyx'!$A$31)</f>
        <v>4/I</v>
      </c>
      <c r="D11" s="87" t="s">
        <v>427</v>
      </c>
      <c r="E11" s="93">
        <v>2008</v>
      </c>
      <c r="F11" s="88" t="s">
        <v>428</v>
      </c>
      <c r="G11" s="94">
        <f>'[1]kartyx'!$O$32</f>
        <v>97</v>
      </c>
      <c r="H11" s="94">
        <f>'[1]kartyx'!$O$33</f>
        <v>96</v>
      </c>
      <c r="I11" s="94">
        <f>'[1]kartyx'!$O$34</f>
        <v>100</v>
      </c>
      <c r="J11" s="94">
        <f>'[1]kartyx'!$O$35</f>
        <v>0</v>
      </c>
      <c r="K11" s="94">
        <f>'[1]kartyx'!$O$36</f>
        <v>0</v>
      </c>
      <c r="L11" s="94">
        <f>'[1]kartyx'!$O$37</f>
        <v>0</v>
      </c>
      <c r="M11" s="95">
        <f aca="true" t="shared" si="0" ref="M11:M21">SUM(G11:L11)</f>
        <v>293</v>
      </c>
    </row>
    <row r="12" spans="1:13" s="10" customFormat="1" ht="15.75">
      <c r="A12" s="53"/>
      <c r="B12" s="125">
        <v>2</v>
      </c>
      <c r="C12" s="92" t="str">
        <f>HYPERLINK("#kartyx!$A$21:$A$27",'[1]kartyx'!$A$21)</f>
        <v>3/I</v>
      </c>
      <c r="D12" s="87" t="s">
        <v>429</v>
      </c>
      <c r="E12" s="88">
        <v>2006</v>
      </c>
      <c r="F12" s="96" t="s">
        <v>430</v>
      </c>
      <c r="G12" s="90">
        <f>'[1]kartyx'!$O$22</f>
        <v>89</v>
      </c>
      <c r="H12" s="90">
        <f>'[1]kartyx'!$O$23</f>
        <v>89</v>
      </c>
      <c r="I12" s="90">
        <f>'[1]kartyx'!$O$24</f>
        <v>90</v>
      </c>
      <c r="J12" s="90">
        <f>'[1]kartyx'!$O$25</f>
        <v>0</v>
      </c>
      <c r="K12" s="90">
        <f>'[1]kartyx'!$O$26</f>
        <v>0</v>
      </c>
      <c r="L12" s="90">
        <f>'[1]kartyx'!$O$27</f>
        <v>0</v>
      </c>
      <c r="M12" s="91">
        <f t="shared" si="0"/>
        <v>268</v>
      </c>
    </row>
    <row r="13" spans="1:13" s="10" customFormat="1" ht="15.75">
      <c r="A13" s="53"/>
      <c r="B13" s="125">
        <v>3</v>
      </c>
      <c r="C13" s="86" t="str">
        <f>HYPERLINK("#kartyx!$A$1",'[1]kartyx'!$A$1)</f>
        <v>1/I</v>
      </c>
      <c r="D13" s="97" t="s">
        <v>431</v>
      </c>
      <c r="E13" s="98">
        <v>2007</v>
      </c>
      <c r="F13" s="99" t="s">
        <v>432</v>
      </c>
      <c r="G13" s="90">
        <f>'[1]kartyx'!$O$2</f>
        <v>92</v>
      </c>
      <c r="H13" s="90">
        <f>'[1]kartyx'!$O$3</f>
        <v>93</v>
      </c>
      <c r="I13" s="90">
        <f>'[1]kartyx'!$O$4</f>
        <v>81</v>
      </c>
      <c r="J13" s="90">
        <f>'[1]kartyx'!$O$5</f>
        <v>0</v>
      </c>
      <c r="K13" s="90">
        <f>'[1]kartyx'!$O$6</f>
        <v>0</v>
      </c>
      <c r="L13" s="90">
        <f>'[1]kartyx'!$O$7</f>
        <v>0</v>
      </c>
      <c r="M13" s="91">
        <f t="shared" si="0"/>
        <v>266</v>
      </c>
    </row>
    <row r="14" spans="1:13" s="10" customFormat="1" ht="13.5" customHeight="1">
      <c r="A14" s="53"/>
      <c r="B14" s="125">
        <v>4</v>
      </c>
      <c r="C14" s="86" t="str">
        <f>HYPERLINK("#kartyx!$A$11:$A$17",'[1]kartyx'!$A$11)</f>
        <v>2/I</v>
      </c>
      <c r="D14" s="100" t="s">
        <v>433</v>
      </c>
      <c r="E14" s="101">
        <v>2008</v>
      </c>
      <c r="F14" s="96" t="s">
        <v>434</v>
      </c>
      <c r="G14" s="90">
        <f>'[1]kartyx'!$O$12</f>
        <v>82</v>
      </c>
      <c r="H14" s="90">
        <f>'[1]kartyx'!$O$13</f>
        <v>84</v>
      </c>
      <c r="I14" s="90">
        <f>'[1]kartyx'!$O$14</f>
        <v>83</v>
      </c>
      <c r="J14" s="90">
        <f>'[1]kartyx'!$O$15</f>
        <v>0</v>
      </c>
      <c r="K14" s="90">
        <f>'[1]kartyx'!$O$16</f>
        <v>0</v>
      </c>
      <c r="L14" s="90">
        <f>'[1]kartyx'!$O$17</f>
        <v>0</v>
      </c>
      <c r="M14" s="91">
        <f t="shared" si="0"/>
        <v>249</v>
      </c>
    </row>
    <row r="15" spans="1:13" s="10" customFormat="1" ht="15.75">
      <c r="A15" s="53"/>
      <c r="B15" s="125">
        <v>5</v>
      </c>
      <c r="C15" s="86" t="str">
        <f>HYPERLINK("#kartyx!$A$91:$A$97",'[1]kartyx'!$A$91)</f>
        <v>10/I</v>
      </c>
      <c r="D15" s="102" t="s">
        <v>435</v>
      </c>
      <c r="E15" s="93">
        <v>2008</v>
      </c>
      <c r="F15" s="89" t="s">
        <v>436</v>
      </c>
      <c r="G15" s="90">
        <f>'[1]kartyx'!$O$92</f>
        <v>64</v>
      </c>
      <c r="H15" s="90">
        <f>'[1]kartyx'!$O$93</f>
        <v>60</v>
      </c>
      <c r="I15" s="90">
        <f>'[1]kartyx'!$O$94</f>
        <v>43</v>
      </c>
      <c r="J15" s="90">
        <f>'[1]kartyx'!$O$95</f>
        <v>0</v>
      </c>
      <c r="K15" s="90">
        <f>'[1]kartyx'!$O$96</f>
        <v>0</v>
      </c>
      <c r="L15" s="90">
        <f>'[1]kartyx'!$O$97</f>
        <v>0</v>
      </c>
      <c r="M15" s="91">
        <f t="shared" si="0"/>
        <v>167</v>
      </c>
    </row>
    <row r="16" spans="1:13" s="10" customFormat="1" ht="15.75">
      <c r="A16" s="53"/>
      <c r="B16" s="125">
        <v>6</v>
      </c>
      <c r="C16" s="103" t="str">
        <f>HYPERLINK("#kartyx!$A$361:$A$367",'[1]kartyx'!$A$361)</f>
        <v>9/II</v>
      </c>
      <c r="D16" s="102" t="s">
        <v>437</v>
      </c>
      <c r="E16" s="88">
        <v>2007</v>
      </c>
      <c r="F16" s="89" t="s">
        <v>436</v>
      </c>
      <c r="G16" s="90">
        <f>'[1]kartyx'!$O$362</f>
        <v>64</v>
      </c>
      <c r="H16" s="90">
        <f>'[1]kartyx'!$O$363</f>
        <v>56</v>
      </c>
      <c r="I16" s="90">
        <f>'[1]kartyx'!$O$364</f>
        <v>37</v>
      </c>
      <c r="J16" s="90">
        <f>'[1]kartyx'!$O$365</f>
        <v>0</v>
      </c>
      <c r="K16" s="90">
        <f>'[1]kartyx'!$O$366</f>
        <v>0</v>
      </c>
      <c r="L16" s="90">
        <f>'[1]kartyx'!$O$367</f>
        <v>0</v>
      </c>
      <c r="M16" s="91">
        <f t="shared" si="0"/>
        <v>157</v>
      </c>
    </row>
    <row r="17" spans="1:13" s="10" customFormat="1" ht="18" customHeight="1">
      <c r="A17" s="53"/>
      <c r="B17" s="125">
        <v>7</v>
      </c>
      <c r="C17" s="86" t="str">
        <f>HYPERLINK("#kartyx!$A$61:$A$67",'[1]kartyx'!$A$61)</f>
        <v>7/I</v>
      </c>
      <c r="D17" s="87" t="s">
        <v>438</v>
      </c>
      <c r="E17" s="104">
        <v>2008</v>
      </c>
      <c r="F17" s="89" t="s">
        <v>439</v>
      </c>
      <c r="G17" s="90">
        <f>'[1]kartyx'!$O$62</f>
        <v>53</v>
      </c>
      <c r="H17" s="90">
        <f>'[1]kartyx'!$O$63</f>
        <v>46</v>
      </c>
      <c r="I17" s="90">
        <f>'[1]kartyx'!$O$64</f>
        <v>49</v>
      </c>
      <c r="J17" s="90">
        <f>'[1]kartyx'!$O$65</f>
        <v>0</v>
      </c>
      <c r="K17" s="90">
        <f>'[1]kartyx'!$O$66</f>
        <v>0</v>
      </c>
      <c r="L17" s="90">
        <f>'[1]kartyx'!$O$67</f>
        <v>0</v>
      </c>
      <c r="M17" s="91">
        <f t="shared" si="0"/>
        <v>148</v>
      </c>
    </row>
    <row r="18" spans="1:13" s="10" customFormat="1" ht="15.75">
      <c r="A18" s="53"/>
      <c r="B18" s="125">
        <v>8</v>
      </c>
      <c r="C18" s="86" t="str">
        <f>HYPERLINK("#kartyx!$A$51:$A$57",'[1]kartyx'!$A$51)</f>
        <v>6/I</v>
      </c>
      <c r="D18" s="87" t="s">
        <v>440</v>
      </c>
      <c r="E18" s="88">
        <v>2007</v>
      </c>
      <c r="F18" s="89" t="s">
        <v>439</v>
      </c>
      <c r="G18" s="90">
        <f>'[1]kartyx'!$O$52</f>
        <v>38</v>
      </c>
      <c r="H18" s="90">
        <f>'[1]kartyx'!$O$53</f>
        <v>48</v>
      </c>
      <c r="I18" s="90">
        <f>'[1]kartyx'!$O$54</f>
        <v>46</v>
      </c>
      <c r="J18" s="90">
        <f>'[1]kartyx'!$O$55</f>
        <v>0</v>
      </c>
      <c r="K18" s="90">
        <f>'[1]kartyx'!$O$56</f>
        <v>0</v>
      </c>
      <c r="L18" s="90">
        <f>'[1]kartyx'!$O$57</f>
        <v>0</v>
      </c>
      <c r="M18" s="91">
        <f t="shared" si="0"/>
        <v>132</v>
      </c>
    </row>
    <row r="19" spans="1:13" s="10" customFormat="1" ht="15.75">
      <c r="A19" s="53"/>
      <c r="B19" s="125">
        <v>9</v>
      </c>
      <c r="C19" s="103" t="str">
        <f>HYPERLINK("#kartyx!$A$351:$A$357",'[1]kartyx'!$A$351)</f>
        <v>8/II</v>
      </c>
      <c r="D19" s="87" t="s">
        <v>441</v>
      </c>
      <c r="E19" s="105">
        <v>2009</v>
      </c>
      <c r="F19" s="89" t="s">
        <v>436</v>
      </c>
      <c r="G19" s="90">
        <f>'[1]kartyx'!$O$352</f>
        <v>42</v>
      </c>
      <c r="H19" s="90">
        <f>'[1]kartyx'!$O$353</f>
        <v>39</v>
      </c>
      <c r="I19" s="90">
        <f>'[1]kartyx'!$O$354</f>
        <v>27</v>
      </c>
      <c r="J19" s="90">
        <f>'[1]kartyx'!$O$355</f>
        <v>0</v>
      </c>
      <c r="K19" s="90">
        <f>'[1]kartyx'!$O$356</f>
        <v>0</v>
      </c>
      <c r="L19" s="90">
        <f>'[1]kartyx'!$O$357</f>
        <v>0</v>
      </c>
      <c r="M19" s="91">
        <f t="shared" si="0"/>
        <v>108</v>
      </c>
    </row>
    <row r="20" spans="1:13" s="10" customFormat="1" ht="15.75">
      <c r="A20" s="53"/>
      <c r="B20" s="125">
        <v>10</v>
      </c>
      <c r="C20" s="86" t="str">
        <f>HYPERLINK("#kartyx!$A$41:$A$47",'[1]kartyx'!$A$41)</f>
        <v>5/I</v>
      </c>
      <c r="D20" s="102" t="s">
        <v>442</v>
      </c>
      <c r="E20" s="93">
        <v>2008</v>
      </c>
      <c r="F20" s="89" t="s">
        <v>439</v>
      </c>
      <c r="G20" s="90">
        <f>'[1]kartyx'!$O$42</f>
        <v>26</v>
      </c>
      <c r="H20" s="90">
        <f>'[1]kartyx'!$O$43</f>
        <v>32</v>
      </c>
      <c r="I20" s="90">
        <f>'[1]kartyx'!$O$44</f>
        <v>29</v>
      </c>
      <c r="J20" s="90">
        <f>'[1]kartyx'!$O$45</f>
        <v>0</v>
      </c>
      <c r="K20" s="90">
        <f>'[1]kartyx'!$O$46</f>
        <v>0</v>
      </c>
      <c r="L20" s="90">
        <f>'[1]kartyx'!$O$47</f>
        <v>0</v>
      </c>
      <c r="M20" s="91">
        <f t="shared" si="0"/>
        <v>87</v>
      </c>
    </row>
    <row r="21" spans="1:13" s="10" customFormat="1" ht="15.75">
      <c r="A21" s="53"/>
      <c r="B21" s="125">
        <v>11</v>
      </c>
      <c r="C21" s="86" t="str">
        <f>HYPERLINK("#kartyx!$A$101:$A$107",'[1]kartyx'!$A$101)</f>
        <v>11/I</v>
      </c>
      <c r="D21" s="87" t="s">
        <v>443</v>
      </c>
      <c r="E21" s="88">
        <v>2008</v>
      </c>
      <c r="F21" s="89" t="s">
        <v>444</v>
      </c>
      <c r="G21" s="90">
        <f>'[1]kartyx'!$O$102</f>
        <v>0</v>
      </c>
      <c r="H21" s="90">
        <f>'[1]kartyx'!$O$103</f>
        <v>0</v>
      </c>
      <c r="I21" s="90">
        <f>'[1]kartyx'!$O$104</f>
        <v>12</v>
      </c>
      <c r="J21" s="90">
        <f>'[1]kartyx'!$O$105</f>
        <v>0</v>
      </c>
      <c r="K21" s="90">
        <f>'[1]kartyx'!$O$106</f>
        <v>0</v>
      </c>
      <c r="L21" s="90">
        <f>'[1]kartyx'!$O$107</f>
        <v>0</v>
      </c>
      <c r="M21" s="91">
        <f t="shared" si="0"/>
        <v>12</v>
      </c>
    </row>
    <row r="22" spans="1:13" s="10" customFormat="1" ht="15.75">
      <c r="A22" s="53"/>
      <c r="B22" s="11"/>
      <c r="C22" s="86"/>
      <c r="D22" s="87"/>
      <c r="E22" s="88"/>
      <c r="F22" s="89"/>
      <c r="G22" s="90"/>
      <c r="H22" s="90"/>
      <c r="I22" s="90"/>
      <c r="J22" s="90"/>
      <c r="K22" s="90"/>
      <c r="L22" s="90"/>
      <c r="M22" s="91"/>
    </row>
    <row r="23" spans="1:13" s="10" customFormat="1" ht="15.75">
      <c r="A23" s="53" t="s">
        <v>425</v>
      </c>
      <c r="B23" s="11"/>
      <c r="E23" s="14"/>
      <c r="F23" s="16"/>
      <c r="G23" s="70"/>
      <c r="H23" s="70"/>
      <c r="I23" s="70"/>
      <c r="J23" s="70"/>
      <c r="K23" s="70"/>
      <c r="L23" s="70"/>
      <c r="M23" s="71"/>
    </row>
    <row r="24" spans="1:49" ht="15.75">
      <c r="A24" s="39"/>
      <c r="B24" s="125">
        <v>1</v>
      </c>
      <c r="C24" s="103" t="str">
        <f>HYPERLINK("#kartyx!$A$291:$A$297",'[1]kartyx'!$A$291)</f>
        <v>2/II</v>
      </c>
      <c r="D24" s="106" t="s">
        <v>447</v>
      </c>
      <c r="E24" s="105">
        <v>2009</v>
      </c>
      <c r="F24" s="107" t="s">
        <v>448</v>
      </c>
      <c r="G24" s="90">
        <f>'[1]kartyx'!$O$292</f>
        <v>89</v>
      </c>
      <c r="H24" s="90">
        <f>'[1]kartyx'!$O$293</f>
        <v>89</v>
      </c>
      <c r="I24" s="90">
        <f>'[1]kartyx'!$O$294</f>
        <v>87</v>
      </c>
      <c r="J24" s="90">
        <f>'[1]kartyx'!$O$295</f>
        <v>0</v>
      </c>
      <c r="K24" s="90">
        <f>'[1]kartyx'!$O$296</f>
        <v>0</v>
      </c>
      <c r="L24" s="90">
        <f>'[1]kartyx'!$O$297</f>
        <v>0</v>
      </c>
      <c r="M24" s="91">
        <f>SUM(G24:L24)</f>
        <v>265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ht="15.75">
      <c r="A25" s="39"/>
      <c r="B25" s="125">
        <v>2</v>
      </c>
      <c r="C25" s="86" t="str">
        <f>HYPERLINK("#kartyx!$A$91:$A$97",'[1]kartyx'!$A$91)</f>
        <v>10/I</v>
      </c>
      <c r="D25" s="87" t="s">
        <v>449</v>
      </c>
      <c r="E25" s="108">
        <v>2007</v>
      </c>
      <c r="F25" s="89" t="s">
        <v>444</v>
      </c>
      <c r="G25" s="90">
        <f>'[1]kartyx'!$O$92</f>
        <v>64</v>
      </c>
      <c r="H25" s="90">
        <f>'[1]kartyx'!$O$93</f>
        <v>60</v>
      </c>
      <c r="I25" s="90">
        <f>'[1]kartyx'!$O$94</f>
        <v>43</v>
      </c>
      <c r="J25" s="90">
        <f>'[1]kartyx'!$O$95</f>
        <v>0</v>
      </c>
      <c r="K25" s="90">
        <f>'[1]kartyx'!$O$96</f>
        <v>0</v>
      </c>
      <c r="L25" s="90">
        <f>'[1]kartyx'!$O$97</f>
        <v>0</v>
      </c>
      <c r="M25" s="91">
        <f>SUM(G25:L25)</f>
        <v>167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227" s="37" customFormat="1" ht="15.75">
      <c r="A26" s="3"/>
      <c r="B26" s="30"/>
      <c r="C26" s="1"/>
      <c r="D26" s="1"/>
      <c r="E26" s="30"/>
      <c r="F26" s="1"/>
      <c r="G26" s="27"/>
      <c r="H26" s="27"/>
      <c r="I26" s="27"/>
      <c r="J26" s="27"/>
      <c r="K26" s="27"/>
      <c r="L26" s="27"/>
      <c r="M26" s="7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13" s="10" customFormat="1" ht="15.75">
      <c r="A27" s="53" t="s">
        <v>426</v>
      </c>
      <c r="B27" s="11"/>
      <c r="E27" s="14"/>
      <c r="F27" s="16"/>
      <c r="G27" s="70"/>
      <c r="H27" s="70"/>
      <c r="I27" s="70"/>
      <c r="J27" s="70"/>
      <c r="K27" s="70"/>
      <c r="L27" s="70"/>
      <c r="M27" s="71"/>
    </row>
    <row r="28" spans="1:13" s="10" customFormat="1" ht="15.75">
      <c r="A28" s="53"/>
      <c r="B28" s="125">
        <v>1</v>
      </c>
      <c r="C28" s="103" t="str">
        <f>HYPERLINK("#kartyx!$A$301:$A$307",'[1]kartyx'!$A$301)</f>
        <v>3/II</v>
      </c>
      <c r="D28" s="87" t="s">
        <v>451</v>
      </c>
      <c r="E28" s="88">
        <v>2004</v>
      </c>
      <c r="F28" s="88" t="s">
        <v>428</v>
      </c>
      <c r="G28" s="90">
        <f>'[1]kartyx'!$O$302</f>
        <v>92</v>
      </c>
      <c r="H28" s="90">
        <f>'[1]kartyx'!$O$303</f>
        <v>94</v>
      </c>
      <c r="I28" s="90">
        <f>'[1]kartyx'!$O$304</f>
        <v>95</v>
      </c>
      <c r="J28" s="90">
        <f>'[1]kartyx'!$O$305</f>
        <v>0</v>
      </c>
      <c r="K28" s="90">
        <f>'[1]kartyx'!$O$306</f>
        <v>0</v>
      </c>
      <c r="L28" s="90">
        <f>'[1]kartyx'!$O$307</f>
        <v>0</v>
      </c>
      <c r="M28" s="95">
        <f aca="true" t="shared" si="1" ref="M28:M34">SUM(G28:L28)</f>
        <v>281</v>
      </c>
    </row>
    <row r="29" spans="1:13" s="10" customFormat="1" ht="15.75">
      <c r="A29" s="53"/>
      <c r="B29" s="125">
        <v>2</v>
      </c>
      <c r="C29" s="103" t="str">
        <f>HYPERLINK("#kartyx!$A$341:$A$347",'[1]kartyx'!$A$341)</f>
        <v>7/II</v>
      </c>
      <c r="D29" s="87" t="s">
        <v>452</v>
      </c>
      <c r="E29" s="108">
        <v>2005</v>
      </c>
      <c r="F29" s="89" t="s">
        <v>436</v>
      </c>
      <c r="G29" s="90">
        <f>'[1]kartyx'!$O$342</f>
        <v>75</v>
      </c>
      <c r="H29" s="90">
        <f>'[1]kartyx'!$O$343</f>
        <v>82</v>
      </c>
      <c r="I29" s="90">
        <f>'[1]kartyx'!$O$344</f>
        <v>75</v>
      </c>
      <c r="J29" s="90">
        <f>'[1]kartyx'!$O$345</f>
        <v>0</v>
      </c>
      <c r="K29" s="90">
        <f>'[1]kartyx'!$O$346</f>
        <v>0</v>
      </c>
      <c r="L29" s="90">
        <f>'[1]kartyx'!$O$347</f>
        <v>0</v>
      </c>
      <c r="M29" s="95">
        <f t="shared" si="1"/>
        <v>232</v>
      </c>
    </row>
    <row r="30" spans="1:13" s="10" customFormat="1" ht="15.75">
      <c r="A30" s="53"/>
      <c r="B30" s="125">
        <v>3</v>
      </c>
      <c r="C30" s="103" t="str">
        <f>HYPERLINK("#kartyx!$A$321:$A$327",'[1]kartyx'!$A$321)</f>
        <v>5/II</v>
      </c>
      <c r="D30" s="87" t="s">
        <v>453</v>
      </c>
      <c r="E30" s="88">
        <v>2004</v>
      </c>
      <c r="F30" s="89" t="s">
        <v>439</v>
      </c>
      <c r="G30" s="90">
        <f>'[1]kartyx'!$O$322</f>
        <v>74</v>
      </c>
      <c r="H30" s="90">
        <f>'[1]kartyx'!$O$323</f>
        <v>84</v>
      </c>
      <c r="I30" s="90">
        <f>'[1]kartyx'!$O$324</f>
        <v>59</v>
      </c>
      <c r="J30" s="90">
        <f>'[1]kartyx'!$O$325</f>
        <v>0</v>
      </c>
      <c r="K30" s="90">
        <f>'[1]kartyx'!$O$326</f>
        <v>0</v>
      </c>
      <c r="L30" s="90">
        <f>'[1]kartyx'!$O$327</f>
        <v>0</v>
      </c>
      <c r="M30" s="95">
        <f t="shared" si="1"/>
        <v>217</v>
      </c>
    </row>
    <row r="31" spans="1:13" s="10" customFormat="1" ht="15.75">
      <c r="A31" s="53"/>
      <c r="B31" s="125">
        <v>4</v>
      </c>
      <c r="C31" s="103" t="str">
        <f>HYPERLINK("#kartyx!$A$371:$A$377",'[1]kartyx'!$A$371)</f>
        <v>10/II</v>
      </c>
      <c r="D31" s="87" t="s">
        <v>454</v>
      </c>
      <c r="E31" s="108">
        <v>2005</v>
      </c>
      <c r="F31" s="89" t="s">
        <v>444</v>
      </c>
      <c r="G31" s="90">
        <f>'[1]kartyx'!$O$372</f>
        <v>65</v>
      </c>
      <c r="H31" s="90">
        <f>'[1]kartyx'!$O$373</f>
        <v>69</v>
      </c>
      <c r="I31" s="90">
        <f>'[1]kartyx'!$O$374</f>
        <v>71</v>
      </c>
      <c r="J31" s="90">
        <f>'[1]kartyx'!$O$375</f>
        <v>0</v>
      </c>
      <c r="K31" s="90">
        <f>'[1]kartyx'!$O$376</f>
        <v>0</v>
      </c>
      <c r="L31" s="90">
        <f>'[1]kartyx'!$O$377</f>
        <v>0</v>
      </c>
      <c r="M31" s="95">
        <f t="shared" si="1"/>
        <v>205</v>
      </c>
    </row>
    <row r="32" spans="1:13" s="10" customFormat="1" ht="15.75">
      <c r="A32" s="53"/>
      <c r="B32" s="125">
        <v>5</v>
      </c>
      <c r="C32" s="86" t="str">
        <f>HYPERLINK("#kartyx!$A$81:$A$87",'[1]kartyx'!$A$81)</f>
        <v>9/I</v>
      </c>
      <c r="D32" s="93" t="s">
        <v>455</v>
      </c>
      <c r="E32" s="108">
        <v>2005</v>
      </c>
      <c r="F32" s="89" t="s">
        <v>436</v>
      </c>
      <c r="G32" s="94">
        <f>'[1]kartyx'!$O$82</f>
        <v>65</v>
      </c>
      <c r="H32" s="94">
        <f>'[1]kartyx'!$O$83</f>
        <v>62</v>
      </c>
      <c r="I32" s="94">
        <f>'[1]kartyx'!$O$84</f>
        <v>73</v>
      </c>
      <c r="J32" s="94">
        <f>'[1]kartyx'!$O$85</f>
        <v>0</v>
      </c>
      <c r="K32" s="94">
        <f>'[1]kartyx'!$O$86</f>
        <v>0</v>
      </c>
      <c r="L32" s="94">
        <f>'[1]kartyx'!$O$87</f>
        <v>0</v>
      </c>
      <c r="M32" s="95">
        <f t="shared" si="1"/>
        <v>200</v>
      </c>
    </row>
    <row r="33" spans="1:13" s="10" customFormat="1" ht="15.75">
      <c r="A33" s="53"/>
      <c r="B33" s="125">
        <v>6</v>
      </c>
      <c r="C33" s="103" t="str">
        <f>HYPERLINK("#kartyx!$A$311:$A$317",'[1]kartyx'!$A$311)</f>
        <v>4/II</v>
      </c>
      <c r="D33" s="109" t="s">
        <v>456</v>
      </c>
      <c r="E33" s="108">
        <v>2005</v>
      </c>
      <c r="F33" s="89" t="s">
        <v>439</v>
      </c>
      <c r="G33" s="90">
        <f>'[1]kartyx'!$O$312</f>
        <v>66</v>
      </c>
      <c r="H33" s="90">
        <f>'[1]kartyx'!$O$313</f>
        <v>68</v>
      </c>
      <c r="I33" s="90">
        <f>'[1]kartyx'!$O$314</f>
        <v>59</v>
      </c>
      <c r="J33" s="90">
        <f>'[1]kartyx'!$O$315</f>
        <v>0</v>
      </c>
      <c r="K33" s="90">
        <f>'[1]kartyx'!$O$316</f>
        <v>0</v>
      </c>
      <c r="L33" s="90">
        <f>'[1]kartyx'!$O$317</f>
        <v>0</v>
      </c>
      <c r="M33" s="95">
        <f t="shared" si="1"/>
        <v>193</v>
      </c>
    </row>
    <row r="34" spans="1:13" s="10" customFormat="1" ht="15.75">
      <c r="A34" s="53"/>
      <c r="B34" s="125">
        <v>7</v>
      </c>
      <c r="C34" s="103" t="str">
        <f>HYPERLINK("#kartyx!$A$331:$A$337",'[1]kartyx'!$A$331)</f>
        <v>6/II</v>
      </c>
      <c r="D34" s="87" t="s">
        <v>457</v>
      </c>
      <c r="E34" s="108">
        <v>2005</v>
      </c>
      <c r="F34" s="89" t="s">
        <v>439</v>
      </c>
      <c r="G34" s="90">
        <f>'[1]kartyx'!$O$332</f>
        <v>41</v>
      </c>
      <c r="H34" s="90">
        <f>'[1]kartyx'!$O$333</f>
        <v>48</v>
      </c>
      <c r="I34" s="90">
        <f>'[1]kartyx'!$O$334</f>
        <v>62</v>
      </c>
      <c r="J34" s="90">
        <f>'[1]kartyx'!$O$335</f>
        <v>0</v>
      </c>
      <c r="K34" s="90">
        <f>'[1]kartyx'!$O$336</f>
        <v>0</v>
      </c>
      <c r="L34" s="90">
        <f>'[1]kartyx'!$O$337</f>
        <v>0</v>
      </c>
      <c r="M34" s="95">
        <f t="shared" si="1"/>
        <v>151</v>
      </c>
    </row>
    <row r="35" spans="1:13" s="10" customFormat="1" ht="15.75">
      <c r="A35" s="53"/>
      <c r="B35" s="11"/>
      <c r="E35" s="14"/>
      <c r="F35" s="16"/>
      <c r="G35" s="70"/>
      <c r="H35" s="70"/>
      <c r="I35" s="70"/>
      <c r="J35" s="70"/>
      <c r="K35" s="70"/>
      <c r="L35" s="70"/>
      <c r="M35" s="71"/>
    </row>
    <row r="36" spans="1:13" s="10" customFormat="1" ht="15.75">
      <c r="A36" s="53" t="s">
        <v>450</v>
      </c>
      <c r="B36" s="11"/>
      <c r="E36" s="14"/>
      <c r="F36" s="16"/>
      <c r="G36" s="70"/>
      <c r="H36" s="70"/>
      <c r="I36" s="70"/>
      <c r="J36" s="70"/>
      <c r="K36" s="70"/>
      <c r="L36" s="70"/>
      <c r="M36" s="71"/>
    </row>
    <row r="37" spans="1:13" s="10" customFormat="1" ht="15.75">
      <c r="A37" s="53"/>
      <c r="B37" s="125">
        <v>1</v>
      </c>
      <c r="C37" s="86" t="str">
        <f>HYPERLINK("#kartyx!$A$71:$A$77",'[1]kartyx'!$A$71)</f>
        <v>8/I</v>
      </c>
      <c r="D37" s="93" t="s">
        <v>458</v>
      </c>
      <c r="E37" s="108">
        <v>2005</v>
      </c>
      <c r="F37" s="89" t="s">
        <v>436</v>
      </c>
      <c r="G37" s="90">
        <f>'[1]kartyx'!$O$72</f>
        <v>66</v>
      </c>
      <c r="H37" s="90">
        <f>'[1]kartyx'!$O$73</f>
        <v>65</v>
      </c>
      <c r="I37" s="90">
        <f>'[1]kartyx'!$O$74</f>
        <v>64</v>
      </c>
      <c r="J37" s="90">
        <f>'[1]kartyx'!$O$75</f>
        <v>0</v>
      </c>
      <c r="K37" s="90">
        <f>'[1]kartyx'!$O$76</f>
        <v>0</v>
      </c>
      <c r="L37" s="90">
        <f>'[1]kartyx'!$O$77</f>
        <v>0</v>
      </c>
      <c r="M37" s="91">
        <f>SUM(G37:L37)</f>
        <v>195</v>
      </c>
    </row>
    <row r="38" spans="1:13" s="10" customFormat="1" ht="15.75">
      <c r="A38" s="53"/>
      <c r="B38" s="11"/>
      <c r="E38" s="14"/>
      <c r="F38" s="16"/>
      <c r="G38" s="70"/>
      <c r="H38" s="70"/>
      <c r="I38" s="70"/>
      <c r="J38" s="70"/>
      <c r="K38" s="70"/>
      <c r="L38" s="70"/>
      <c r="M38" s="71"/>
    </row>
    <row r="39" spans="1:15" s="10" customFormat="1" ht="15.75">
      <c r="A39" s="113"/>
      <c r="B39" s="113"/>
      <c r="C39" s="113" t="s">
        <v>461</v>
      </c>
      <c r="D39" s="113" t="s">
        <v>460</v>
      </c>
      <c r="E39" s="113"/>
      <c r="F39" s="113"/>
      <c r="G39" s="113"/>
      <c r="H39" s="113"/>
      <c r="I39" s="113"/>
      <c r="J39" s="113"/>
      <c r="K39" s="113"/>
      <c r="L39" s="110"/>
      <c r="M39" s="110"/>
      <c r="N39" s="110"/>
      <c r="O39" s="111"/>
    </row>
    <row r="40" spans="1:15" s="10" customFormat="1" ht="15.75">
      <c r="A40" s="114"/>
      <c r="B40" s="115"/>
      <c r="C40" s="111"/>
      <c r="D40" s="111"/>
      <c r="E40" s="116"/>
      <c r="F40" s="117"/>
      <c r="G40" s="118"/>
      <c r="H40" s="118"/>
      <c r="I40" s="118"/>
      <c r="J40" s="118"/>
      <c r="K40" s="118"/>
      <c r="L40" s="118"/>
      <c r="M40" s="119"/>
      <c r="N40" s="111"/>
      <c r="O40" s="111"/>
    </row>
    <row r="41" spans="1:15" s="10" customFormat="1" ht="15.75">
      <c r="A41" s="114"/>
      <c r="B41" s="115"/>
      <c r="C41" s="103" t="str">
        <f>HYPERLINK("#kartyx!$A$351:$A$357",'[1]kartyx'!$A$351)</f>
        <v>8/II</v>
      </c>
      <c r="D41" s="87" t="s">
        <v>441</v>
      </c>
      <c r="E41" s="105">
        <v>2009</v>
      </c>
      <c r="F41" s="89" t="s">
        <v>436</v>
      </c>
      <c r="G41" s="90">
        <f>'[1]kartyx'!$O$352</f>
        <v>42</v>
      </c>
      <c r="H41" s="90">
        <f>'[1]kartyx'!$O$353</f>
        <v>39</v>
      </c>
      <c r="I41" s="90">
        <f>'[1]kartyx'!$O$354</f>
        <v>27</v>
      </c>
      <c r="J41" s="90">
        <f>'[1]kartyx'!$O$355</f>
        <v>0</v>
      </c>
      <c r="K41" s="90">
        <f>'[1]kartyx'!$O$356</f>
        <v>0</v>
      </c>
      <c r="L41" s="90">
        <f>'[1]kartyx'!$O$357</f>
        <v>0</v>
      </c>
      <c r="M41" s="95">
        <f>SUM(G41:L41)</f>
        <v>108</v>
      </c>
      <c r="N41" s="90"/>
      <c r="O41" s="111"/>
    </row>
    <row r="42" spans="1:15" s="10" customFormat="1" ht="15.75">
      <c r="A42" s="114"/>
      <c r="B42" s="125">
        <v>1</v>
      </c>
      <c r="C42" s="103" t="str">
        <f>HYPERLINK("#kartyx!$A$91:$A$97",'[1]kartyx'!$A$91)</f>
        <v>10/I</v>
      </c>
      <c r="D42" s="102" t="s">
        <v>435</v>
      </c>
      <c r="E42" s="93">
        <v>2008</v>
      </c>
      <c r="F42" s="89" t="s">
        <v>436</v>
      </c>
      <c r="G42" s="90">
        <f>'[1]kartyx'!$O$92</f>
        <v>64</v>
      </c>
      <c r="H42" s="90">
        <f>'[1]kartyx'!$O$93</f>
        <v>60</v>
      </c>
      <c r="I42" s="90">
        <f>'[1]kartyx'!$O$94</f>
        <v>43</v>
      </c>
      <c r="J42" s="90">
        <f>'[1]kartyx'!$O$95</f>
        <v>0</v>
      </c>
      <c r="K42" s="90">
        <f>'[1]kartyx'!$O$96</f>
        <v>0</v>
      </c>
      <c r="L42" s="90">
        <f>'[1]kartyx'!$O$97</f>
        <v>0</v>
      </c>
      <c r="M42" s="95">
        <f>SUM(G42:L42)</f>
        <v>167</v>
      </c>
      <c r="N42" s="90"/>
      <c r="O42" s="111"/>
    </row>
    <row r="43" spans="1:15" s="10" customFormat="1" ht="15.75">
      <c r="A43" s="114"/>
      <c r="B43" s="115"/>
      <c r="C43" s="103" t="str">
        <f>HYPERLINK("#kartyx!$A$361:$A$367",'[1]kartyx'!$A$361)</f>
        <v>9/II</v>
      </c>
      <c r="D43" s="102" t="s">
        <v>437</v>
      </c>
      <c r="E43" s="88">
        <v>2007</v>
      </c>
      <c r="F43" s="89" t="s">
        <v>436</v>
      </c>
      <c r="G43" s="90">
        <f>'[1]kartyx'!$O$362</f>
        <v>64</v>
      </c>
      <c r="H43" s="90">
        <f>'[1]kartyx'!$O$363</f>
        <v>56</v>
      </c>
      <c r="I43" s="90">
        <f>'[1]kartyx'!$O$364</f>
        <v>37</v>
      </c>
      <c r="J43" s="90">
        <f>'[1]kartyx'!$O$365</f>
        <v>0</v>
      </c>
      <c r="K43" s="90">
        <f>'[1]kartyx'!$O$366</f>
        <v>0</v>
      </c>
      <c r="L43" s="90">
        <f>'[1]kartyx'!$O$367</f>
        <v>0</v>
      </c>
      <c r="M43" s="95">
        <f>SUM(G43:L43)</f>
        <v>157</v>
      </c>
      <c r="N43" s="90"/>
      <c r="O43" s="111"/>
    </row>
    <row r="44" spans="1:15" s="10" customFormat="1" ht="18.75">
      <c r="A44" s="114"/>
      <c r="B44" s="115"/>
      <c r="C44" s="86"/>
      <c r="D44" s="120" t="s">
        <v>436</v>
      </c>
      <c r="E44" s="121"/>
      <c r="F44" s="122"/>
      <c r="G44" s="123"/>
      <c r="H44" s="123"/>
      <c r="I44" s="123"/>
      <c r="J44" s="123"/>
      <c r="K44" s="123"/>
      <c r="L44" s="123"/>
      <c r="M44" s="124">
        <f>SUM(M41:M43)</f>
        <v>432</v>
      </c>
      <c r="N44" s="112"/>
      <c r="O44" s="111"/>
    </row>
    <row r="45" spans="1:13" s="10" customFormat="1" ht="15.75">
      <c r="A45" s="53"/>
      <c r="B45" s="11"/>
      <c r="E45" s="14"/>
      <c r="F45" s="16"/>
      <c r="G45" s="70"/>
      <c r="H45" s="70"/>
      <c r="I45" s="70"/>
      <c r="J45" s="70"/>
      <c r="K45" s="70"/>
      <c r="L45" s="70"/>
      <c r="M45" s="71"/>
    </row>
    <row r="46" spans="1:13" s="10" customFormat="1" ht="15.75">
      <c r="A46" s="53"/>
      <c r="B46" s="11"/>
      <c r="C46" s="103" t="str">
        <f>HYPERLINK("#kartyx!$A$61:$A$67",'[1]kartyx'!$A$61)</f>
        <v>7/I</v>
      </c>
      <c r="D46" s="87" t="s">
        <v>438</v>
      </c>
      <c r="E46" s="104">
        <v>2008</v>
      </c>
      <c r="F46" s="89" t="s">
        <v>439</v>
      </c>
      <c r="G46" s="90">
        <f>'[1]kartyx'!$O$62</f>
        <v>53</v>
      </c>
      <c r="H46" s="90">
        <f>'[1]kartyx'!$O$63</f>
        <v>46</v>
      </c>
      <c r="I46" s="90">
        <f>'[1]kartyx'!$O$64</f>
        <v>49</v>
      </c>
      <c r="J46" s="90">
        <f>'[1]kartyx'!$O$65</f>
        <v>0</v>
      </c>
      <c r="K46" s="90">
        <f>'[1]kartyx'!$O$66</f>
        <v>0</v>
      </c>
      <c r="L46" s="90">
        <f>'[1]kartyx'!$O$67</f>
        <v>0</v>
      </c>
      <c r="M46" s="95">
        <f>SUM(G46:L46)</f>
        <v>148</v>
      </c>
    </row>
    <row r="47" spans="1:13" s="10" customFormat="1" ht="15.75">
      <c r="A47" s="53"/>
      <c r="B47" s="125">
        <v>2</v>
      </c>
      <c r="C47" s="103" t="str">
        <f>HYPERLINK("#kartyx!$A$51:$A$57",'[1]kartyx'!$A$51)</f>
        <v>6/I</v>
      </c>
      <c r="D47" s="87" t="s">
        <v>440</v>
      </c>
      <c r="E47" s="88">
        <v>2007</v>
      </c>
      <c r="F47" s="89" t="s">
        <v>439</v>
      </c>
      <c r="G47" s="90">
        <f>'[1]kartyx'!$O$52</f>
        <v>38</v>
      </c>
      <c r="H47" s="90">
        <f>'[1]kartyx'!$O$53</f>
        <v>48</v>
      </c>
      <c r="I47" s="90">
        <f>'[1]kartyx'!$O$54</f>
        <v>46</v>
      </c>
      <c r="J47" s="90">
        <f>'[1]kartyx'!$O$55</f>
        <v>0</v>
      </c>
      <c r="K47" s="90">
        <f>'[1]kartyx'!$O$56</f>
        <v>0</v>
      </c>
      <c r="L47" s="90">
        <f>'[1]kartyx'!$O$57</f>
        <v>0</v>
      </c>
      <c r="M47" s="95">
        <f>SUM(G47:L47)</f>
        <v>132</v>
      </c>
    </row>
    <row r="48" spans="1:13" s="10" customFormat="1" ht="15.75">
      <c r="A48" s="53"/>
      <c r="B48" s="11"/>
      <c r="C48" s="103" t="str">
        <f>HYPERLINK("#kartyx!$A$41:$A$47",'[1]kartyx'!$A$41)</f>
        <v>5/I</v>
      </c>
      <c r="D48" s="102" t="s">
        <v>442</v>
      </c>
      <c r="E48" s="93">
        <v>2008</v>
      </c>
      <c r="F48" s="89" t="s">
        <v>439</v>
      </c>
      <c r="G48" s="90">
        <f>'[1]kartyx'!$O$42</f>
        <v>26</v>
      </c>
      <c r="H48" s="90">
        <f>'[1]kartyx'!$O$43</f>
        <v>32</v>
      </c>
      <c r="I48" s="90">
        <f>'[1]kartyx'!$O$44</f>
        <v>29</v>
      </c>
      <c r="J48" s="90">
        <f>'[1]kartyx'!$O$45</f>
        <v>0</v>
      </c>
      <c r="K48" s="90">
        <f>'[1]kartyx'!$O$46</f>
        <v>0</v>
      </c>
      <c r="L48" s="90">
        <f>'[1]kartyx'!$O$47</f>
        <v>0</v>
      </c>
      <c r="M48" s="95">
        <f>SUM(G48:L48)</f>
        <v>87</v>
      </c>
    </row>
    <row r="49" spans="1:13" s="10" customFormat="1" ht="18.75">
      <c r="A49" s="53"/>
      <c r="B49" s="11"/>
      <c r="C49" s="126"/>
      <c r="D49" s="120" t="s">
        <v>439</v>
      </c>
      <c r="E49" s="126"/>
      <c r="F49" s="126"/>
      <c r="G49" s="126"/>
      <c r="H49" s="126"/>
      <c r="I49" s="126"/>
      <c r="J49" s="126"/>
      <c r="K49" s="126"/>
      <c r="L49" s="126"/>
      <c r="M49" s="127">
        <f>SUM(M46:M48)</f>
        <v>367</v>
      </c>
    </row>
    <row r="50" spans="1:13" s="10" customFormat="1" ht="15.75">
      <c r="A50" s="53"/>
      <c r="B50" s="11"/>
      <c r="E50" s="14"/>
      <c r="F50" s="16"/>
      <c r="G50" s="70"/>
      <c r="H50" s="70"/>
      <c r="I50" s="70"/>
      <c r="J50" s="70"/>
      <c r="K50" s="70"/>
      <c r="L50" s="70"/>
      <c r="M50" s="71"/>
    </row>
    <row r="51" spans="1:13" s="10" customFormat="1" ht="15.75">
      <c r="A51" s="113"/>
      <c r="B51" s="113"/>
      <c r="C51" s="113" t="s">
        <v>461</v>
      </c>
      <c r="D51" s="113" t="s">
        <v>462</v>
      </c>
      <c r="E51" s="113"/>
      <c r="F51" s="113"/>
      <c r="G51" s="113"/>
      <c r="H51" s="113"/>
      <c r="I51" s="113"/>
      <c r="J51" s="113"/>
      <c r="K51" s="113"/>
      <c r="L51" s="110"/>
      <c r="M51" s="110"/>
    </row>
    <row r="52" spans="1:13" s="10" customFormat="1" ht="15.75">
      <c r="A52" s="53"/>
      <c r="B52" s="11"/>
      <c r="E52" s="14"/>
      <c r="F52" s="16"/>
      <c r="G52" s="70"/>
      <c r="H52" s="70"/>
      <c r="I52" s="70"/>
      <c r="J52" s="70"/>
      <c r="K52" s="70"/>
      <c r="L52" s="70"/>
      <c r="M52" s="71"/>
    </row>
    <row r="53" spans="1:13" s="10" customFormat="1" ht="15.75">
      <c r="A53" s="53"/>
      <c r="B53" s="11"/>
      <c r="C53" s="103" t="str">
        <f>HYPERLINK("#kartyx!$A$71:$A$77",'[1]kartyx'!$A$71)</f>
        <v>8/I</v>
      </c>
      <c r="D53" s="93" t="s">
        <v>458</v>
      </c>
      <c r="E53" s="108">
        <v>2005</v>
      </c>
      <c r="F53" s="89" t="s">
        <v>436</v>
      </c>
      <c r="G53" s="90">
        <f>'[1]kartyx'!$O$72</f>
        <v>66</v>
      </c>
      <c r="H53" s="90">
        <f>'[1]kartyx'!$O$73</f>
        <v>65</v>
      </c>
      <c r="I53" s="90">
        <f>'[1]kartyx'!$O$74</f>
        <v>64</v>
      </c>
      <c r="J53" s="90">
        <f>'[1]kartyx'!$O$75</f>
        <v>0</v>
      </c>
      <c r="K53" s="90">
        <f>'[1]kartyx'!$O$76</f>
        <v>0</v>
      </c>
      <c r="L53" s="90">
        <f>'[1]kartyx'!$O$77</f>
        <v>0</v>
      </c>
      <c r="M53" s="95">
        <f>SUM(G53:L53)</f>
        <v>195</v>
      </c>
    </row>
    <row r="54" spans="1:13" s="10" customFormat="1" ht="15.75">
      <c r="A54" s="53"/>
      <c r="B54" s="125">
        <v>1</v>
      </c>
      <c r="C54" s="103" t="str">
        <f>HYPERLINK("#kartyx!$A$81:$A$87",'[1]kartyx'!$A$81)</f>
        <v>9/I</v>
      </c>
      <c r="D54" s="93" t="s">
        <v>455</v>
      </c>
      <c r="E54" s="108">
        <v>2005</v>
      </c>
      <c r="F54" s="89" t="s">
        <v>436</v>
      </c>
      <c r="G54" s="90">
        <f>'[1]kartyx'!$O$82</f>
        <v>65</v>
      </c>
      <c r="H54" s="90">
        <f>'[1]kartyx'!$O$83</f>
        <v>62</v>
      </c>
      <c r="I54" s="90">
        <f>'[1]kartyx'!$O$84</f>
        <v>73</v>
      </c>
      <c r="J54" s="90">
        <f>'[1]kartyx'!$O$85</f>
        <v>0</v>
      </c>
      <c r="K54" s="90">
        <f>'[1]kartyx'!$O$86</f>
        <v>0</v>
      </c>
      <c r="L54" s="90">
        <f>'[1]kartyx'!$O$87</f>
        <v>0</v>
      </c>
      <c r="M54" s="95">
        <f>SUM(G54:L54)</f>
        <v>200</v>
      </c>
    </row>
    <row r="55" spans="1:13" s="10" customFormat="1" ht="15.75">
      <c r="A55" s="53"/>
      <c r="B55" s="11"/>
      <c r="C55" s="103" t="str">
        <f>HYPERLINK("#kartyx!$A$341:$A$347",'[1]kartyx'!$A$341)</f>
        <v>7/II</v>
      </c>
      <c r="D55" s="87" t="s">
        <v>452</v>
      </c>
      <c r="E55" s="108">
        <v>2005</v>
      </c>
      <c r="F55" s="89" t="s">
        <v>436</v>
      </c>
      <c r="G55" s="90">
        <f>'[1]kartyx'!$O$342</f>
        <v>75</v>
      </c>
      <c r="H55" s="90">
        <f>'[1]kartyx'!$O$343</f>
        <v>82</v>
      </c>
      <c r="I55" s="90">
        <f>'[1]kartyx'!$O$344</f>
        <v>75</v>
      </c>
      <c r="J55" s="90">
        <f>'[1]kartyx'!$O$345</f>
        <v>0</v>
      </c>
      <c r="K55" s="90">
        <f>'[1]kartyx'!$O$346</f>
        <v>0</v>
      </c>
      <c r="L55" s="90">
        <f>'[1]kartyx'!$O$347</f>
        <v>0</v>
      </c>
      <c r="M55" s="95">
        <f>SUM(G55:L55)</f>
        <v>232</v>
      </c>
    </row>
    <row r="56" spans="1:13" s="10" customFormat="1" ht="18.75">
      <c r="A56" s="53"/>
      <c r="B56" s="11"/>
      <c r="C56" s="86"/>
      <c r="D56" s="120" t="s">
        <v>436</v>
      </c>
      <c r="E56" s="128"/>
      <c r="F56" s="129"/>
      <c r="G56" s="112"/>
      <c r="H56" s="112"/>
      <c r="I56" s="112"/>
      <c r="J56" s="112"/>
      <c r="K56" s="112"/>
      <c r="L56" s="112"/>
      <c r="M56" s="130">
        <f>SUM(M53:M55)</f>
        <v>627</v>
      </c>
    </row>
    <row r="57" spans="1:13" s="10" customFormat="1" ht="15.75">
      <c r="A57" s="53"/>
      <c r="B57" s="11"/>
      <c r="E57" s="14"/>
      <c r="F57" s="16"/>
      <c r="G57" s="70"/>
      <c r="H57" s="70"/>
      <c r="I57" s="70"/>
      <c r="J57" s="70"/>
      <c r="K57" s="70"/>
      <c r="L57" s="70"/>
      <c r="M57" s="71"/>
    </row>
    <row r="58" spans="1:13" s="10" customFormat="1" ht="15.75">
      <c r="A58" s="53"/>
      <c r="B58" s="11"/>
      <c r="C58" s="103" t="str">
        <f>HYPERLINK("#kartyx!$A$311:$A$317",'[1]kartyx'!$A$311)</f>
        <v>4/II</v>
      </c>
      <c r="D58" s="109" t="s">
        <v>456</v>
      </c>
      <c r="E58" s="108">
        <v>2005</v>
      </c>
      <c r="F58" s="89" t="s">
        <v>439</v>
      </c>
      <c r="G58" s="90">
        <f>'[1]kartyx'!$O$312</f>
        <v>66</v>
      </c>
      <c r="H58" s="90">
        <f>'[1]kartyx'!$O$313</f>
        <v>68</v>
      </c>
      <c r="I58" s="90">
        <f>'[1]kartyx'!$O$314</f>
        <v>59</v>
      </c>
      <c r="J58" s="90">
        <f>'[1]kartyx'!$O$315</f>
        <v>0</v>
      </c>
      <c r="K58" s="90">
        <f>'[1]kartyx'!$O$316</f>
        <v>0</v>
      </c>
      <c r="L58" s="90">
        <f>'[1]kartyx'!$O$317</f>
        <v>0</v>
      </c>
      <c r="M58" s="95">
        <f>SUM(G58:L58)</f>
        <v>193</v>
      </c>
    </row>
    <row r="59" spans="1:13" s="10" customFormat="1" ht="15.75">
      <c r="A59" s="53"/>
      <c r="B59" s="125">
        <v>2</v>
      </c>
      <c r="C59" s="103" t="str">
        <f>HYPERLINK("#kartyx!$A$321:$A$327",'[1]kartyx'!$A$321)</f>
        <v>5/II</v>
      </c>
      <c r="D59" s="87" t="s">
        <v>453</v>
      </c>
      <c r="E59" s="88">
        <v>2004</v>
      </c>
      <c r="F59" s="89" t="s">
        <v>439</v>
      </c>
      <c r="G59" s="90">
        <f>'[1]kartyx'!$O$322</f>
        <v>74</v>
      </c>
      <c r="H59" s="90">
        <f>'[1]kartyx'!$O$323</f>
        <v>84</v>
      </c>
      <c r="I59" s="90">
        <f>'[1]kartyx'!$O$324</f>
        <v>59</v>
      </c>
      <c r="J59" s="90">
        <f>'[1]kartyx'!$O$325</f>
        <v>0</v>
      </c>
      <c r="K59" s="90">
        <f>'[1]kartyx'!$O$326</f>
        <v>0</v>
      </c>
      <c r="L59" s="90">
        <f>'[1]kartyx'!$O$327</f>
        <v>0</v>
      </c>
      <c r="M59" s="95">
        <f>SUM(G59:L59)</f>
        <v>217</v>
      </c>
    </row>
    <row r="60" spans="1:13" s="10" customFormat="1" ht="15.75">
      <c r="A60" s="53"/>
      <c r="B60" s="11"/>
      <c r="C60" s="103" t="str">
        <f>HYPERLINK("#kartyx!$A$331:$A$337",'[1]kartyx'!$A$331)</f>
        <v>6/II</v>
      </c>
      <c r="D60" s="87" t="s">
        <v>457</v>
      </c>
      <c r="E60" s="108">
        <v>2005</v>
      </c>
      <c r="F60" s="89" t="s">
        <v>439</v>
      </c>
      <c r="G60" s="90">
        <f>'[1]kartyx'!$O$332</f>
        <v>41</v>
      </c>
      <c r="H60" s="90">
        <f>'[1]kartyx'!$O$333</f>
        <v>48</v>
      </c>
      <c r="I60" s="90">
        <f>'[1]kartyx'!$O$334</f>
        <v>62</v>
      </c>
      <c r="J60" s="90">
        <f>'[1]kartyx'!$O$335</f>
        <v>0</v>
      </c>
      <c r="K60" s="90">
        <f>'[1]kartyx'!$O$336</f>
        <v>0</v>
      </c>
      <c r="L60" s="90">
        <f>'[1]kartyx'!$O$337</f>
        <v>0</v>
      </c>
      <c r="M60" s="95">
        <f>SUM(G60:L60)</f>
        <v>151</v>
      </c>
    </row>
    <row r="61" spans="1:13" s="10" customFormat="1" ht="18.75">
      <c r="A61" s="53"/>
      <c r="B61" s="11"/>
      <c r="C61" s="86"/>
      <c r="D61" s="120" t="s">
        <v>439</v>
      </c>
      <c r="E61" s="128"/>
      <c r="F61" s="129"/>
      <c r="G61" s="112"/>
      <c r="H61" s="131"/>
      <c r="I61" s="112"/>
      <c r="J61" s="112"/>
      <c r="K61" s="112"/>
      <c r="L61" s="112"/>
      <c r="M61" s="132">
        <f>SUM(M58:M60)</f>
        <v>561</v>
      </c>
    </row>
    <row r="62" spans="1:13" s="10" customFormat="1" ht="15.75">
      <c r="A62" s="114"/>
      <c r="B62" s="11"/>
      <c r="E62" s="14"/>
      <c r="F62" s="16"/>
      <c r="G62" s="70"/>
      <c r="H62" s="70"/>
      <c r="I62" s="70"/>
      <c r="J62" s="70"/>
      <c r="K62" s="70"/>
      <c r="L62" s="70"/>
      <c r="M62" s="71"/>
    </row>
    <row r="63" spans="1:14" s="10" customFormat="1" ht="15">
      <c r="A63" s="133" t="s">
        <v>463</v>
      </c>
      <c r="B63" s="133"/>
      <c r="C63" s="133"/>
      <c r="D63" s="133"/>
      <c r="E63" s="133"/>
      <c r="F63" s="133"/>
      <c r="G63" s="133" t="s">
        <v>464</v>
      </c>
      <c r="H63" s="133"/>
      <c r="I63" s="133"/>
      <c r="J63" s="133"/>
      <c r="K63" s="133"/>
      <c r="L63" s="133"/>
      <c r="M63" s="133"/>
      <c r="N63" s="133"/>
    </row>
    <row r="64" spans="1:14" s="10" customFormat="1" ht="15">
      <c r="A64" s="133" t="s">
        <v>465</v>
      </c>
      <c r="B64" s="133"/>
      <c r="C64" s="133"/>
      <c r="D64" s="133"/>
      <c r="E64" s="133"/>
      <c r="F64" s="133"/>
      <c r="G64" s="133"/>
      <c r="H64" s="133" t="s">
        <v>466</v>
      </c>
      <c r="I64" s="133"/>
      <c r="J64" s="133"/>
      <c r="K64" s="133"/>
      <c r="L64" s="133"/>
      <c r="M64" s="133"/>
      <c r="N64" s="133"/>
    </row>
    <row r="65" spans="1:14" s="10" customFormat="1" ht="15">
      <c r="A65" s="133" t="s">
        <v>467</v>
      </c>
      <c r="B65" s="133"/>
      <c r="C65" s="133"/>
      <c r="D65" s="133"/>
      <c r="E65" s="133"/>
      <c r="F65" s="133" t="s">
        <v>468</v>
      </c>
      <c r="G65" s="133"/>
      <c r="H65" s="133"/>
      <c r="I65" s="133"/>
      <c r="J65" s="133"/>
      <c r="K65" s="133"/>
      <c r="L65" s="133"/>
      <c r="M65" s="133"/>
      <c r="N65" s="133"/>
    </row>
    <row r="66" spans="1:13" s="10" customFormat="1" ht="15.75">
      <c r="A66" s="53"/>
      <c r="B66" s="11"/>
      <c r="E66" s="14"/>
      <c r="F66" s="16"/>
      <c r="G66" s="70"/>
      <c r="H66" s="70"/>
      <c r="I66" s="70"/>
      <c r="J66" s="70"/>
      <c r="K66" s="70"/>
      <c r="L66" s="70"/>
      <c r="M66" s="71"/>
    </row>
    <row r="67" spans="1:13" s="10" customFormat="1" ht="15.75">
      <c r="A67" s="53"/>
      <c r="B67" s="11"/>
      <c r="E67" s="14"/>
      <c r="F67" s="16"/>
      <c r="G67" s="70"/>
      <c r="H67" s="70"/>
      <c r="I67" s="70"/>
      <c r="J67" s="70"/>
      <c r="K67" s="70"/>
      <c r="L67" s="70"/>
      <c r="M67" s="71"/>
    </row>
    <row r="68" spans="1:13" s="10" customFormat="1" ht="15.75">
      <c r="A68" s="53"/>
      <c r="B68" s="11"/>
      <c r="E68" s="14"/>
      <c r="F68" s="16"/>
      <c r="G68" s="70"/>
      <c r="H68" s="70"/>
      <c r="I68" s="70"/>
      <c r="J68" s="70"/>
      <c r="K68" s="70"/>
      <c r="L68" s="70"/>
      <c r="M68" s="71"/>
    </row>
    <row r="69" spans="1:13" s="10" customFormat="1" ht="15.75">
      <c r="A69" s="53"/>
      <c r="B69" s="11"/>
      <c r="E69" s="14"/>
      <c r="F69" s="16"/>
      <c r="G69" s="70"/>
      <c r="H69" s="70"/>
      <c r="I69" s="70"/>
      <c r="J69" s="70"/>
      <c r="K69" s="70"/>
      <c r="L69" s="70"/>
      <c r="M69" s="71"/>
    </row>
    <row r="70" spans="1:13" s="10" customFormat="1" ht="15.75">
      <c r="A70" s="53"/>
      <c r="B70" s="11"/>
      <c r="E70" s="14"/>
      <c r="F70" s="16"/>
      <c r="G70" s="70"/>
      <c r="H70" s="70"/>
      <c r="I70" s="70"/>
      <c r="J70" s="70"/>
      <c r="K70" s="70"/>
      <c r="L70" s="70"/>
      <c r="M70" s="71"/>
    </row>
    <row r="71" spans="1:13" s="10" customFormat="1" ht="15.75">
      <c r="A71" s="53"/>
      <c r="B71" s="11"/>
      <c r="E71" s="14"/>
      <c r="F71" s="16"/>
      <c r="G71" s="70"/>
      <c r="H71" s="70"/>
      <c r="I71" s="70"/>
      <c r="J71" s="70"/>
      <c r="K71" s="70"/>
      <c r="L71" s="70"/>
      <c r="M71" s="71"/>
    </row>
    <row r="72" spans="1:13" s="10" customFormat="1" ht="15.75">
      <c r="A72" s="53"/>
      <c r="B72" s="11"/>
      <c r="E72" s="14"/>
      <c r="F72" s="16"/>
      <c r="G72" s="70"/>
      <c r="H72" s="70"/>
      <c r="I72" s="70"/>
      <c r="J72" s="70"/>
      <c r="K72" s="70"/>
      <c r="L72" s="70"/>
      <c r="M72" s="71"/>
    </row>
    <row r="73" spans="1:13" s="10" customFormat="1" ht="15.75">
      <c r="A73" s="53"/>
      <c r="B73" s="11"/>
      <c r="E73" s="14"/>
      <c r="F73" s="16"/>
      <c r="G73" s="70"/>
      <c r="H73" s="70"/>
      <c r="I73" s="70"/>
      <c r="J73" s="70"/>
      <c r="K73" s="70"/>
      <c r="L73" s="70"/>
      <c r="M73" s="71"/>
    </row>
    <row r="74" spans="1:13" s="10" customFormat="1" ht="15.75">
      <c r="A74" s="53"/>
      <c r="B74" s="11"/>
      <c r="E74" s="14"/>
      <c r="F74" s="16"/>
      <c r="G74" s="70"/>
      <c r="H74" s="70"/>
      <c r="I74" s="70"/>
      <c r="J74" s="70"/>
      <c r="K74" s="70"/>
      <c r="L74" s="70"/>
      <c r="M74" s="71"/>
    </row>
    <row r="75" spans="1:227" s="33" customFormat="1" ht="15.75">
      <c r="A75" s="39"/>
      <c r="B75" s="12"/>
      <c r="D75" s="41"/>
      <c r="E75" s="30"/>
      <c r="F75" s="42"/>
      <c r="G75" s="41"/>
      <c r="H75" s="41"/>
      <c r="I75" s="41"/>
      <c r="J75" s="41"/>
      <c r="K75" s="41"/>
      <c r="L75" s="41"/>
      <c r="M75" s="80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</row>
    <row r="76" spans="2:227" ht="15.75">
      <c r="B76" s="12"/>
      <c r="K76" s="41"/>
      <c r="L76" s="41"/>
      <c r="M76" s="79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</row>
    <row r="77" spans="1:227" s="37" customFormat="1" ht="15.75">
      <c r="A77" s="3"/>
      <c r="B77" s="30"/>
      <c r="C77" s="1"/>
      <c r="D77" s="1"/>
      <c r="E77" s="30"/>
      <c r="F77" s="1"/>
      <c r="G77" s="27"/>
      <c r="H77" s="27"/>
      <c r="I77" s="27"/>
      <c r="J77" s="27"/>
      <c r="K77" s="27"/>
      <c r="L77" s="27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</row>
    <row r="78" spans="1:13" s="5" customFormat="1" ht="15.75">
      <c r="A78" s="54"/>
      <c r="B78" s="34"/>
      <c r="D78" s="25"/>
      <c r="E78" s="29"/>
      <c r="F78" s="4"/>
      <c r="G78" s="25"/>
      <c r="H78" s="25"/>
      <c r="I78" s="25"/>
      <c r="J78" s="25"/>
      <c r="K78" s="25"/>
      <c r="L78" s="25"/>
      <c r="M78" s="25"/>
    </row>
    <row r="79" spans="1:227" s="5" customFormat="1" ht="15.75">
      <c r="A79" s="33"/>
      <c r="B79" s="12"/>
      <c r="C79" s="2"/>
      <c r="D79" s="26"/>
      <c r="E79" s="28"/>
      <c r="F79" s="7"/>
      <c r="G79" s="27"/>
      <c r="H79" s="27"/>
      <c r="I79" s="27"/>
      <c r="J79" s="27"/>
      <c r="K79" s="41"/>
      <c r="L79" s="41"/>
      <c r="M79" s="7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</row>
    <row r="80" spans="2:13" ht="15.75">
      <c r="B80" s="12"/>
      <c r="D80" s="25"/>
      <c r="E80" s="29"/>
      <c r="K80" s="41"/>
      <c r="L80" s="41"/>
      <c r="M80" s="79"/>
    </row>
    <row r="81" spans="1:227" s="37" customFormat="1" ht="15.75">
      <c r="A81" s="3"/>
      <c r="B81" s="30"/>
      <c r="C81" s="1"/>
      <c r="D81" s="1"/>
      <c r="E81" s="30"/>
      <c r="F81" s="1"/>
      <c r="G81" s="27"/>
      <c r="H81" s="27"/>
      <c r="I81" s="27"/>
      <c r="J81" s="27"/>
      <c r="K81" s="27"/>
      <c r="L81" s="27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</row>
    <row r="82" spans="1:13" s="5" customFormat="1" ht="15.75">
      <c r="A82" s="54"/>
      <c r="B82" s="34"/>
      <c r="D82" s="25"/>
      <c r="E82" s="29"/>
      <c r="F82" s="4"/>
      <c r="G82" s="25"/>
      <c r="H82" s="25"/>
      <c r="I82" s="25"/>
      <c r="J82" s="25"/>
      <c r="K82" s="25"/>
      <c r="L82" s="25"/>
      <c r="M82" s="25"/>
    </row>
    <row r="83" spans="2:13" ht="15.75">
      <c r="B83" s="12"/>
      <c r="M83" s="79"/>
    </row>
    <row r="84" spans="2:13" ht="15.75">
      <c r="B84" s="12"/>
      <c r="M84" s="79"/>
    </row>
    <row r="85" spans="1:227" s="37" customFormat="1" ht="11.25">
      <c r="A85" s="3"/>
      <c r="B85" s="30"/>
      <c r="C85" s="1"/>
      <c r="D85" s="1"/>
      <c r="E85" s="30"/>
      <c r="F85" s="1"/>
      <c r="G85" s="1"/>
      <c r="H85" s="1"/>
      <c r="I85" s="1"/>
      <c r="J85" s="1"/>
      <c r="K85" s="1"/>
      <c r="L85" s="1"/>
      <c r="M85" s="4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</row>
    <row r="86" spans="1:13" s="1" customFormat="1" ht="15.75">
      <c r="A86" s="1" t="s">
        <v>204</v>
      </c>
      <c r="B86" s="30"/>
      <c r="E86" s="30"/>
      <c r="G86" s="27"/>
      <c r="H86" s="27"/>
      <c r="I86" s="27"/>
      <c r="J86" s="27"/>
      <c r="K86" s="27"/>
      <c r="L86" s="27"/>
      <c r="M86" s="27"/>
    </row>
    <row r="87" spans="1:13" s="1" customFormat="1" ht="15.75">
      <c r="A87" s="1" t="s">
        <v>205</v>
      </c>
      <c r="B87" s="30"/>
      <c r="E87" s="30"/>
      <c r="G87" s="27"/>
      <c r="H87" s="27"/>
      <c r="I87" s="27"/>
      <c r="J87" s="27"/>
      <c r="K87" s="27"/>
      <c r="L87" s="27"/>
      <c r="M87" s="27"/>
    </row>
  </sheetData>
  <sheetProtection/>
  <printOptions gridLines="1" horizontalCentered="1"/>
  <pageMargins left="0.3937007874015748" right="0.3937007874015748" top="0.4724409448818898" bottom="0.5511811023622047" header="0.31496062992125984" footer="0.2362204724409449"/>
  <pageSetup fitToHeight="9" fitToWidth="1" horizontalDpi="600" verticalDpi="600" orientation="landscape" paperSize="9" r:id="rId1"/>
  <headerFooter>
    <oddFooter>&amp;L&amp;8&amp;Z&amp;F
&amp;A&amp;C&amp;8&amp;P z &amp;N&amp;R&amp;8&amp;D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1"/>
  <sheetViews>
    <sheetView workbookViewId="0" topLeftCell="A1">
      <selection activeCell="AA21" sqref="AA21"/>
    </sheetView>
  </sheetViews>
  <sheetFormatPr defaultColWidth="0.2890625" defaultRowHeight="15" outlineLevelCol="1"/>
  <cols>
    <col min="1" max="1" width="1.57421875" style="2" customWidth="1"/>
    <col min="2" max="2" width="4.421875" style="2" bestFit="1" customWidth="1"/>
    <col min="3" max="3" width="4.8515625" style="12" hidden="1" customWidth="1" outlineLevel="1"/>
    <col min="4" max="4" width="5.421875" style="2" hidden="1" customWidth="1" outlineLevel="1"/>
    <col min="5" max="5" width="3.7109375" style="12" hidden="1" customWidth="1" outlineLevel="1"/>
    <col min="6" max="6" width="8.8515625" style="1" bestFit="1" customWidth="1" collapsed="1"/>
    <col min="7" max="7" width="16.421875" style="27" customWidth="1"/>
    <col min="8" max="8" width="7.8515625" style="2" bestFit="1" customWidth="1"/>
    <col min="9" max="9" width="5.140625" style="30" customWidth="1"/>
    <col min="10" max="10" width="7.7109375" style="30" bestFit="1" customWidth="1"/>
    <col min="11" max="11" width="17.57421875" style="1" bestFit="1" customWidth="1"/>
    <col min="12" max="12" width="3.7109375" style="27" customWidth="1"/>
    <col min="13" max="13" width="4.421875" style="27" bestFit="1" customWidth="1"/>
    <col min="14" max="14" width="5.28125" style="27" bestFit="1" customWidth="1"/>
    <col min="15" max="15" width="6.8515625" style="27" bestFit="1" customWidth="1"/>
    <col min="16" max="16" width="6.28125" style="27" bestFit="1" customWidth="1"/>
    <col min="17" max="17" width="5.28125" style="27" bestFit="1" customWidth="1"/>
    <col min="18" max="18" width="4.421875" style="27" bestFit="1" customWidth="1"/>
    <col min="19" max="19" width="6.00390625" style="27" bestFit="1" customWidth="1"/>
    <col min="20" max="20" width="4.8515625" style="27" customWidth="1"/>
    <col min="21" max="21" width="6.28125" style="27" customWidth="1"/>
    <col min="22" max="22" width="3.8515625" style="27" customWidth="1"/>
    <col min="23" max="25" width="4.421875" style="27" bestFit="1" customWidth="1"/>
    <col min="26" max="26" width="5.140625" style="27" customWidth="1"/>
    <col min="27" max="27" width="6.421875" style="27" customWidth="1"/>
    <col min="28" max="28" width="2.57421875" style="1" bestFit="1" customWidth="1"/>
    <col min="29" max="224" width="5.140625" style="2" customWidth="1"/>
    <col min="225" max="16384" width="0.2890625" style="2" customWidth="1"/>
  </cols>
  <sheetData>
    <row r="1" spans="1:28" s="31" customFormat="1" ht="18.75">
      <c r="A1" s="35" t="s">
        <v>188</v>
      </c>
      <c r="B1" s="35"/>
      <c r="C1" s="35"/>
      <c r="D1" s="35"/>
      <c r="E1" s="35"/>
      <c r="F1" s="43"/>
      <c r="G1" s="35"/>
      <c r="H1" s="35"/>
      <c r="I1" s="43"/>
      <c r="J1" s="43"/>
      <c r="K1" s="4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43"/>
    </row>
    <row r="2" spans="1:224" s="37" customFormat="1" ht="15.75">
      <c r="A2" s="3"/>
      <c r="B2" s="30"/>
      <c r="C2" s="30"/>
      <c r="D2" s="1"/>
      <c r="E2" s="30"/>
      <c r="F2" s="6"/>
      <c r="G2" s="1"/>
      <c r="H2" s="1"/>
      <c r="I2" s="30"/>
      <c r="J2" s="30"/>
      <c r="K2" s="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8" s="13" customFormat="1" ht="15.75">
      <c r="A3" s="13" t="s">
        <v>202</v>
      </c>
      <c r="C3" s="15"/>
      <c r="E3" s="15"/>
      <c r="F3" s="16"/>
      <c r="G3" s="13" t="s">
        <v>203</v>
      </c>
      <c r="I3" s="44"/>
      <c r="J3" s="44"/>
      <c r="K3" s="16"/>
      <c r="AB3" s="16"/>
    </row>
    <row r="4" spans="1:28" s="13" customFormat="1" ht="15.75">
      <c r="A4" s="13" t="s">
        <v>166</v>
      </c>
      <c r="C4" s="15"/>
      <c r="E4" s="15"/>
      <c r="F4" s="16"/>
      <c r="G4" s="13" t="s">
        <v>371</v>
      </c>
      <c r="I4" s="44"/>
      <c r="J4" s="44"/>
      <c r="K4" s="16"/>
      <c r="AB4" s="16"/>
    </row>
    <row r="5" spans="1:28" s="13" customFormat="1" ht="15.75">
      <c r="A5" s="13" t="s">
        <v>167</v>
      </c>
      <c r="C5" s="15"/>
      <c r="E5" s="15"/>
      <c r="F5" s="16"/>
      <c r="G5" s="13" t="s">
        <v>168</v>
      </c>
      <c r="I5" s="44"/>
      <c r="J5" s="44"/>
      <c r="K5" s="16"/>
      <c r="P5" s="17"/>
      <c r="AB5" s="16"/>
    </row>
    <row r="6" spans="1:28" s="13" customFormat="1" ht="15.75">
      <c r="A6" s="13" t="s">
        <v>183</v>
      </c>
      <c r="C6" s="15"/>
      <c r="E6" s="15"/>
      <c r="F6" s="16"/>
      <c r="G6" s="36">
        <v>42736</v>
      </c>
      <c r="I6" s="44"/>
      <c r="J6" s="44"/>
      <c r="K6" s="16"/>
      <c r="P6" s="17"/>
      <c r="AB6" s="16"/>
    </row>
    <row r="7" spans="1:224" s="37" customFormat="1" ht="11.25">
      <c r="A7" s="3"/>
      <c r="B7" s="30"/>
      <c r="C7" s="30"/>
      <c r="D7" s="1"/>
      <c r="E7" s="30"/>
      <c r="F7" s="6"/>
      <c r="G7" s="1"/>
      <c r="H7" s="1"/>
      <c r="I7" s="30"/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8" s="22" customFormat="1" ht="11.25">
      <c r="A8" s="18"/>
      <c r="B8" s="19" t="s">
        <v>169</v>
      </c>
      <c r="C8" s="20" t="s">
        <v>170</v>
      </c>
      <c r="D8" s="20" t="s">
        <v>177</v>
      </c>
      <c r="E8" s="19" t="s">
        <v>171</v>
      </c>
      <c r="F8" s="19" t="s">
        <v>206</v>
      </c>
      <c r="G8" s="21" t="s">
        <v>172</v>
      </c>
      <c r="H8" s="21" t="s">
        <v>173</v>
      </c>
      <c r="I8" s="20" t="s">
        <v>98</v>
      </c>
      <c r="J8" s="20" t="s">
        <v>207</v>
      </c>
      <c r="K8" s="19" t="s">
        <v>174</v>
      </c>
      <c r="L8" s="19">
        <v>1</v>
      </c>
      <c r="M8" s="19">
        <v>2</v>
      </c>
      <c r="N8" s="19">
        <v>3</v>
      </c>
      <c r="O8" s="19">
        <v>4</v>
      </c>
      <c r="P8" s="19" t="s">
        <v>368</v>
      </c>
      <c r="Q8" s="19">
        <v>1</v>
      </c>
      <c r="R8" s="19">
        <v>2</v>
      </c>
      <c r="S8" s="19">
        <v>3</v>
      </c>
      <c r="T8" s="19">
        <v>4</v>
      </c>
      <c r="U8" s="19" t="s">
        <v>369</v>
      </c>
      <c r="V8" s="19">
        <v>1</v>
      </c>
      <c r="W8" s="19">
        <v>2</v>
      </c>
      <c r="X8" s="19">
        <v>3</v>
      </c>
      <c r="Y8" s="19">
        <v>4</v>
      </c>
      <c r="Z8" s="19" t="s">
        <v>370</v>
      </c>
      <c r="AA8" s="32" t="s">
        <v>176</v>
      </c>
      <c r="AB8" s="20" t="s">
        <v>175</v>
      </c>
    </row>
    <row r="9" spans="1:224" s="37" customFormat="1" ht="11.25">
      <c r="A9" s="3"/>
      <c r="B9" s="30"/>
      <c r="C9" s="30"/>
      <c r="D9" s="1"/>
      <c r="E9" s="30"/>
      <c r="F9" s="6"/>
      <c r="G9" s="1"/>
      <c r="H9" s="1"/>
      <c r="I9" s="30"/>
      <c r="J9" s="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8" s="10" customFormat="1" ht="15.75">
      <c r="A10" s="54" t="s">
        <v>332</v>
      </c>
      <c r="B10" s="11"/>
      <c r="C10" s="11"/>
      <c r="E10" s="11"/>
      <c r="F10" s="23"/>
      <c r="H10" s="24"/>
      <c r="I10" s="14"/>
      <c r="J10" s="24"/>
      <c r="K10" s="16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9"/>
    </row>
    <row r="11" spans="1:224" s="33" customFormat="1" ht="15.75">
      <c r="A11" s="39"/>
      <c r="B11" s="12">
        <v>1</v>
      </c>
      <c r="C11" s="12"/>
      <c r="E11" s="12"/>
      <c r="F11" s="40" t="s">
        <v>189</v>
      </c>
      <c r="G11" s="41" t="s">
        <v>190</v>
      </c>
      <c r="H11" s="33" t="s">
        <v>191</v>
      </c>
      <c r="I11" s="30">
        <v>2002</v>
      </c>
      <c r="J11" s="30" t="s">
        <v>192</v>
      </c>
      <c r="K11" s="42" t="s">
        <v>193</v>
      </c>
      <c r="L11" s="41">
        <v>97</v>
      </c>
      <c r="M11" s="41">
        <v>95</v>
      </c>
      <c r="N11" s="41">
        <v>100</v>
      </c>
      <c r="O11" s="41">
        <v>96</v>
      </c>
      <c r="P11" s="75">
        <f>SUM(L11:O11)</f>
        <v>388</v>
      </c>
      <c r="Q11" s="41">
        <v>97</v>
      </c>
      <c r="R11" s="41">
        <v>95</v>
      </c>
      <c r="S11" s="41">
        <v>100</v>
      </c>
      <c r="T11" s="41">
        <v>96</v>
      </c>
      <c r="U11" s="75">
        <f>SUM(Q11:T11)</f>
        <v>388</v>
      </c>
      <c r="V11" s="41">
        <v>97</v>
      </c>
      <c r="W11" s="41">
        <v>95</v>
      </c>
      <c r="X11" s="41">
        <v>100</v>
      </c>
      <c r="Y11" s="41">
        <v>96</v>
      </c>
      <c r="Z11" s="75">
        <f>SUM(V11:Y11)</f>
        <v>388</v>
      </c>
      <c r="AA11" s="76">
        <f>SUM(Z11,U11,P11)</f>
        <v>1164</v>
      </c>
      <c r="AB11" s="4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</row>
    <row r="12" spans="2:224" ht="15.75">
      <c r="B12" s="12">
        <v>2</v>
      </c>
      <c r="F12" s="6" t="s">
        <v>198</v>
      </c>
      <c r="G12" s="27" t="s">
        <v>199</v>
      </c>
      <c r="H12" s="2" t="s">
        <v>194</v>
      </c>
      <c r="I12" s="30">
        <v>2001</v>
      </c>
      <c r="J12" s="30" t="s">
        <v>200</v>
      </c>
      <c r="K12" s="1" t="s">
        <v>201</v>
      </c>
      <c r="L12" s="27">
        <v>94</v>
      </c>
      <c r="M12" s="27">
        <v>95</v>
      </c>
      <c r="N12" s="27">
        <v>93</v>
      </c>
      <c r="O12" s="27">
        <v>94</v>
      </c>
      <c r="P12" s="75">
        <f>SUM(L12:O12)</f>
        <v>376</v>
      </c>
      <c r="Q12" s="27">
        <v>94</v>
      </c>
      <c r="R12" s="27">
        <v>95</v>
      </c>
      <c r="S12" s="27">
        <v>93</v>
      </c>
      <c r="T12" s="27">
        <v>94</v>
      </c>
      <c r="U12" s="75">
        <f>SUM(Q12:T12)</f>
        <v>376</v>
      </c>
      <c r="V12" s="27">
        <v>94</v>
      </c>
      <c r="W12" s="27">
        <v>95</v>
      </c>
      <c r="X12" s="27">
        <v>93</v>
      </c>
      <c r="Y12" s="27">
        <v>100</v>
      </c>
      <c r="Z12" s="75">
        <f>SUM(V12:Y12)</f>
        <v>382</v>
      </c>
      <c r="AA12" s="76">
        <f>SUM(Z12,U12,P12)</f>
        <v>1134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</row>
    <row r="13" spans="1:224" s="37" customFormat="1" ht="11.25">
      <c r="A13" s="3"/>
      <c r="B13" s="30"/>
      <c r="C13" s="30"/>
      <c r="D13" s="1"/>
      <c r="E13" s="30"/>
      <c r="F13" s="6"/>
      <c r="G13" s="1"/>
      <c r="H13" s="1"/>
      <c r="I13" s="30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</row>
    <row r="14" spans="1:28" s="5" customFormat="1" ht="15.75">
      <c r="A14" s="54" t="s">
        <v>334</v>
      </c>
      <c r="B14" s="34"/>
      <c r="C14" s="34"/>
      <c r="E14" s="34"/>
      <c r="F14" s="3"/>
      <c r="G14" s="25"/>
      <c r="I14" s="29"/>
      <c r="J14" s="24"/>
      <c r="K14" s="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"/>
    </row>
    <row r="15" spans="1:224" s="5" customFormat="1" ht="15.75">
      <c r="A15" s="33"/>
      <c r="B15" s="12">
        <v>1</v>
      </c>
      <c r="C15" s="12"/>
      <c r="D15" s="2"/>
      <c r="E15" s="12"/>
      <c r="F15" s="7" t="s">
        <v>184</v>
      </c>
      <c r="G15" s="26" t="s">
        <v>182</v>
      </c>
      <c r="H15" s="8" t="s">
        <v>165</v>
      </c>
      <c r="I15" s="28">
        <v>2005</v>
      </c>
      <c r="J15" s="28" t="s">
        <v>185</v>
      </c>
      <c r="K15" s="7" t="s">
        <v>186</v>
      </c>
      <c r="L15" s="27">
        <v>98</v>
      </c>
      <c r="M15" s="27">
        <v>99</v>
      </c>
      <c r="N15" s="27"/>
      <c r="O15" s="27"/>
      <c r="P15" s="75">
        <f>SUM(L15:O15)</f>
        <v>197</v>
      </c>
      <c r="Q15" s="27">
        <v>98</v>
      </c>
      <c r="R15" s="27">
        <v>99</v>
      </c>
      <c r="S15" s="27"/>
      <c r="T15" s="27"/>
      <c r="U15" s="75">
        <f>SUM(Q15:T15)</f>
        <v>197</v>
      </c>
      <c r="V15" s="27">
        <v>98</v>
      </c>
      <c r="W15" s="27">
        <v>99</v>
      </c>
      <c r="X15" s="27"/>
      <c r="Y15" s="27"/>
      <c r="Z15" s="75">
        <f>SUM(V15:Y15)</f>
        <v>197</v>
      </c>
      <c r="AA15" s="76">
        <f>SUM(Z15,U15,P15)</f>
        <v>591</v>
      </c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</row>
    <row r="16" spans="2:27" ht="15.75">
      <c r="B16" s="12">
        <v>2</v>
      </c>
      <c r="F16" s="6" t="s">
        <v>195</v>
      </c>
      <c r="G16" s="25" t="s">
        <v>196</v>
      </c>
      <c r="H16" s="5" t="s">
        <v>197</v>
      </c>
      <c r="I16" s="29">
        <v>2005</v>
      </c>
      <c r="J16" s="29" t="s">
        <v>187</v>
      </c>
      <c r="K16" s="1" t="s">
        <v>43</v>
      </c>
      <c r="L16" s="27">
        <v>99</v>
      </c>
      <c r="M16" s="27">
        <v>100</v>
      </c>
      <c r="P16" s="75">
        <f>SUM(L16:O16)</f>
        <v>199</v>
      </c>
      <c r="Q16" s="27">
        <v>99</v>
      </c>
      <c r="R16" s="27">
        <v>100</v>
      </c>
      <c r="U16" s="75">
        <f>SUM(Q16:T16)</f>
        <v>199</v>
      </c>
      <c r="V16" s="27">
        <v>99</v>
      </c>
      <c r="W16" s="27">
        <v>100</v>
      </c>
      <c r="Z16" s="75">
        <f>SUM(V16:Y16)</f>
        <v>199</v>
      </c>
      <c r="AA16" s="76">
        <f>SUM(Z16,U16,P16)</f>
        <v>597</v>
      </c>
    </row>
    <row r="17" spans="1:224" s="37" customFormat="1" ht="11.25">
      <c r="A17" s="3"/>
      <c r="B17" s="30"/>
      <c r="C17" s="30"/>
      <c r="D17" s="1"/>
      <c r="E17" s="30"/>
      <c r="F17" s="6"/>
      <c r="G17" s="1"/>
      <c r="H17" s="1"/>
      <c r="I17" s="30"/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</row>
    <row r="18" spans="1:28" s="22" customFormat="1" ht="11.25">
      <c r="A18" s="18"/>
      <c r="B18" s="19" t="s">
        <v>169</v>
      </c>
      <c r="C18" s="20" t="s">
        <v>170</v>
      </c>
      <c r="D18" s="20" t="s">
        <v>177</v>
      </c>
      <c r="E18" s="19" t="s">
        <v>171</v>
      </c>
      <c r="F18" s="19" t="s">
        <v>206</v>
      </c>
      <c r="G18" s="21" t="s">
        <v>172</v>
      </c>
      <c r="H18" s="21" t="s">
        <v>173</v>
      </c>
      <c r="I18" s="20" t="s">
        <v>98</v>
      </c>
      <c r="J18" s="20" t="s">
        <v>207</v>
      </c>
      <c r="K18" s="19" t="s">
        <v>174</v>
      </c>
      <c r="L18" s="19">
        <v>1</v>
      </c>
      <c r="M18" s="19">
        <v>2</v>
      </c>
      <c r="N18" s="19">
        <v>3</v>
      </c>
      <c r="O18" s="19" t="s">
        <v>375</v>
      </c>
      <c r="P18" s="19">
        <v>1</v>
      </c>
      <c r="Q18" s="19">
        <v>2</v>
      </c>
      <c r="R18" s="19">
        <v>3</v>
      </c>
      <c r="S18" s="19" t="s">
        <v>376</v>
      </c>
      <c r="T18" s="32" t="s">
        <v>176</v>
      </c>
      <c r="U18" s="57"/>
      <c r="V18" s="57"/>
      <c r="W18" s="57"/>
      <c r="X18" s="58"/>
      <c r="Y18" s="58"/>
      <c r="Z18" s="58"/>
      <c r="AA18" s="59"/>
      <c r="AB18" s="57"/>
    </row>
    <row r="19" spans="1:224" s="37" customFormat="1" ht="11.25">
      <c r="A19" s="3"/>
      <c r="B19" s="30"/>
      <c r="C19" s="30"/>
      <c r="D19" s="1"/>
      <c r="E19" s="30"/>
      <c r="F19" s="6"/>
      <c r="G19" s="1"/>
      <c r="H19" s="1"/>
      <c r="I19" s="30"/>
      <c r="J19" s="3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</row>
    <row r="20" ht="15.75">
      <c r="A20" s="54" t="s">
        <v>374</v>
      </c>
    </row>
    <row r="21" spans="2:20" ht="15.75">
      <c r="B21" s="12">
        <v>1</v>
      </c>
      <c r="F21" s="40" t="s">
        <v>189</v>
      </c>
      <c r="G21" s="41" t="s">
        <v>190</v>
      </c>
      <c r="H21" s="33" t="s">
        <v>191</v>
      </c>
      <c r="I21" s="30">
        <v>2002</v>
      </c>
      <c r="J21" s="30" t="s">
        <v>192</v>
      </c>
      <c r="K21" s="42" t="s">
        <v>193</v>
      </c>
      <c r="L21" s="41">
        <v>97</v>
      </c>
      <c r="M21" s="41">
        <v>95</v>
      </c>
      <c r="N21" s="41">
        <v>100</v>
      </c>
      <c r="O21" s="75">
        <f>SUM(L21:N21)</f>
        <v>292</v>
      </c>
      <c r="P21" s="41">
        <v>97</v>
      </c>
      <c r="Q21" s="41">
        <v>95</v>
      </c>
      <c r="R21" s="41">
        <v>100</v>
      </c>
      <c r="S21" s="75">
        <f>SUM(P21:R21)</f>
        <v>292</v>
      </c>
      <c r="T21" s="76">
        <f>SUM(O21,S21)</f>
        <v>584</v>
      </c>
    </row>
    <row r="22" spans="2:20" ht="15.75">
      <c r="B22" s="12">
        <v>2</v>
      </c>
      <c r="F22" s="6" t="s">
        <v>198</v>
      </c>
      <c r="G22" s="27" t="s">
        <v>199</v>
      </c>
      <c r="H22" s="2" t="s">
        <v>194</v>
      </c>
      <c r="I22" s="30">
        <v>2001</v>
      </c>
      <c r="J22" s="30" t="s">
        <v>200</v>
      </c>
      <c r="K22" s="1" t="s">
        <v>201</v>
      </c>
      <c r="L22" s="27">
        <v>94</v>
      </c>
      <c r="M22" s="27">
        <v>95</v>
      </c>
      <c r="N22" s="27">
        <v>93</v>
      </c>
      <c r="O22" s="75">
        <f>SUM(L22:N22)</f>
        <v>282</v>
      </c>
      <c r="P22" s="27">
        <v>94</v>
      </c>
      <c r="Q22" s="27">
        <v>95</v>
      </c>
      <c r="R22" s="27">
        <v>93</v>
      </c>
      <c r="S22" s="75">
        <f>SUM(P22:R22)</f>
        <v>282</v>
      </c>
      <c r="T22" s="76">
        <f>SUM(O22,S22)</f>
        <v>564</v>
      </c>
    </row>
    <row r="23" spans="1:224" s="37" customFormat="1" ht="11.25">
      <c r="A23" s="3"/>
      <c r="B23" s="30"/>
      <c r="C23" s="30"/>
      <c r="D23" s="1"/>
      <c r="E23" s="30"/>
      <c r="F23" s="6"/>
      <c r="G23" s="1"/>
      <c r="H23" s="1"/>
      <c r="I23" s="30"/>
      <c r="J23" s="3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</row>
    <row r="24" ht="15.75">
      <c r="A24" s="54" t="s">
        <v>377</v>
      </c>
    </row>
    <row r="25" spans="2:20" ht="15.75">
      <c r="B25" s="12">
        <v>1</v>
      </c>
      <c r="F25" s="40" t="s">
        <v>189</v>
      </c>
      <c r="G25" s="41" t="s">
        <v>190</v>
      </c>
      <c r="H25" s="33" t="s">
        <v>191</v>
      </c>
      <c r="I25" s="30">
        <v>2002</v>
      </c>
      <c r="J25" s="30" t="s">
        <v>192</v>
      </c>
      <c r="K25" s="42" t="s">
        <v>193</v>
      </c>
      <c r="L25" s="41">
        <v>97</v>
      </c>
      <c r="M25" s="41">
        <v>95</v>
      </c>
      <c r="N25" s="41">
        <v>100</v>
      </c>
      <c r="O25" s="75">
        <f>SUM(L25:N25)</f>
        <v>292</v>
      </c>
      <c r="P25" s="41">
        <v>97</v>
      </c>
      <c r="Q25" s="41">
        <v>95</v>
      </c>
      <c r="R25" s="41">
        <v>100</v>
      </c>
      <c r="S25" s="75">
        <f>SUM(P25:R25)</f>
        <v>292</v>
      </c>
      <c r="T25" s="76">
        <f>SUM(O25,S25)</f>
        <v>584</v>
      </c>
    </row>
    <row r="26" spans="2:20" ht="15.75">
      <c r="B26" s="12">
        <v>2</v>
      </c>
      <c r="F26" s="6" t="s">
        <v>198</v>
      </c>
      <c r="G26" s="27" t="s">
        <v>199</v>
      </c>
      <c r="H26" s="2" t="s">
        <v>194</v>
      </c>
      <c r="I26" s="30">
        <v>2001</v>
      </c>
      <c r="J26" s="30" t="s">
        <v>200</v>
      </c>
      <c r="K26" s="1" t="s">
        <v>201</v>
      </c>
      <c r="L26" s="27">
        <v>94</v>
      </c>
      <c r="M26" s="27">
        <v>95</v>
      </c>
      <c r="N26" s="27">
        <v>93</v>
      </c>
      <c r="O26" s="75">
        <f>SUM(L26:N26)</f>
        <v>282</v>
      </c>
      <c r="P26" s="27">
        <v>94</v>
      </c>
      <c r="Q26" s="27">
        <v>95</v>
      </c>
      <c r="R26" s="27">
        <v>93</v>
      </c>
      <c r="S26" s="75">
        <f>SUM(P26:R26)</f>
        <v>282</v>
      </c>
      <c r="T26" s="76">
        <f>SUM(O26,S26)</f>
        <v>564</v>
      </c>
    </row>
    <row r="27" spans="1:224" s="37" customFormat="1" ht="11.25">
      <c r="A27" s="3"/>
      <c r="B27" s="30"/>
      <c r="C27" s="30"/>
      <c r="D27" s="1"/>
      <c r="E27" s="30"/>
      <c r="F27" s="6"/>
      <c r="G27" s="1"/>
      <c r="H27" s="1"/>
      <c r="I27" s="30"/>
      <c r="J27" s="3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</row>
    <row r="28" spans="1:28" s="22" customFormat="1" ht="11.25">
      <c r="A28" s="18"/>
      <c r="B28" s="19" t="s">
        <v>169</v>
      </c>
      <c r="C28" s="20" t="s">
        <v>170</v>
      </c>
      <c r="D28" s="20" t="s">
        <v>177</v>
      </c>
      <c r="E28" s="19" t="s">
        <v>171</v>
      </c>
      <c r="F28" s="19" t="s">
        <v>206</v>
      </c>
      <c r="G28" s="21" t="s">
        <v>172</v>
      </c>
      <c r="H28" s="21" t="s">
        <v>173</v>
      </c>
      <c r="I28" s="20" t="s">
        <v>98</v>
      </c>
      <c r="J28" s="20" t="s">
        <v>207</v>
      </c>
      <c r="K28" s="19" t="s">
        <v>174</v>
      </c>
      <c r="L28" s="19" t="s">
        <v>381</v>
      </c>
      <c r="M28" s="19" t="s">
        <v>382</v>
      </c>
      <c r="N28" s="19" t="s">
        <v>383</v>
      </c>
      <c r="O28" s="19" t="s">
        <v>379</v>
      </c>
      <c r="P28" s="19" t="s">
        <v>381</v>
      </c>
      <c r="Q28" s="19" t="s">
        <v>382</v>
      </c>
      <c r="R28" s="19" t="s">
        <v>383</v>
      </c>
      <c r="S28" s="19" t="s">
        <v>380</v>
      </c>
      <c r="T28" s="32" t="s">
        <v>176</v>
      </c>
      <c r="U28" s="57"/>
      <c r="V28" s="57"/>
      <c r="W28" s="57"/>
      <c r="X28" s="58"/>
      <c r="Y28" s="58"/>
      <c r="Z28" s="58"/>
      <c r="AA28" s="59"/>
      <c r="AB28" s="57"/>
    </row>
    <row r="29" spans="1:224" s="37" customFormat="1" ht="11.25">
      <c r="A29" s="3"/>
      <c r="B29" s="30"/>
      <c r="C29" s="30"/>
      <c r="D29" s="1"/>
      <c r="E29" s="30"/>
      <c r="F29" s="6"/>
      <c r="G29" s="1"/>
      <c r="H29" s="1"/>
      <c r="I29" s="30"/>
      <c r="J29" s="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</row>
    <row r="30" ht="15.75">
      <c r="A30" s="54" t="s">
        <v>378</v>
      </c>
    </row>
    <row r="31" spans="2:20" ht="15.75">
      <c r="B31" s="12">
        <v>1</v>
      </c>
      <c r="F31" s="40" t="s">
        <v>189</v>
      </c>
      <c r="G31" s="41" t="s">
        <v>190</v>
      </c>
      <c r="H31" s="33" t="s">
        <v>191</v>
      </c>
      <c r="I31" s="30">
        <v>2002</v>
      </c>
      <c r="J31" s="30" t="s">
        <v>192</v>
      </c>
      <c r="K31" s="42" t="s">
        <v>193</v>
      </c>
      <c r="L31" s="41">
        <v>97</v>
      </c>
      <c r="M31" s="41">
        <v>95</v>
      </c>
      <c r="N31" s="41">
        <v>100</v>
      </c>
      <c r="O31" s="75">
        <f>SUM(L31:N31)</f>
        <v>292</v>
      </c>
      <c r="P31" s="41">
        <v>97</v>
      </c>
      <c r="Q31" s="41">
        <v>95</v>
      </c>
      <c r="R31" s="41">
        <v>100</v>
      </c>
      <c r="S31" s="75">
        <f>SUM(P31:R31)</f>
        <v>292</v>
      </c>
      <c r="T31" s="76">
        <f>SUM(O31,S31)</f>
        <v>584</v>
      </c>
    </row>
    <row r="32" spans="2:20" ht="15.75">
      <c r="B32" s="12">
        <v>2</v>
      </c>
      <c r="F32" s="6" t="s">
        <v>198</v>
      </c>
      <c r="G32" s="27" t="s">
        <v>199</v>
      </c>
      <c r="H32" s="2" t="s">
        <v>194</v>
      </c>
      <c r="I32" s="30">
        <v>2001</v>
      </c>
      <c r="J32" s="30" t="s">
        <v>200</v>
      </c>
      <c r="K32" s="1" t="s">
        <v>201</v>
      </c>
      <c r="L32" s="27">
        <v>94</v>
      </c>
      <c r="M32" s="27">
        <v>95</v>
      </c>
      <c r="N32" s="27">
        <v>93</v>
      </c>
      <c r="O32" s="75">
        <f>SUM(L32:N32)</f>
        <v>282</v>
      </c>
      <c r="P32" s="27">
        <v>94</v>
      </c>
      <c r="Q32" s="27">
        <v>95</v>
      </c>
      <c r="R32" s="27">
        <v>93</v>
      </c>
      <c r="S32" s="75">
        <f>SUM(P32:R32)</f>
        <v>282</v>
      </c>
      <c r="T32" s="76">
        <f>SUM(O32,S32)</f>
        <v>564</v>
      </c>
    </row>
    <row r="33" spans="3:10" s="1" customFormat="1" ht="11.25">
      <c r="C33" s="30"/>
      <c r="E33" s="30"/>
      <c r="I33" s="30"/>
      <c r="J33" s="30"/>
    </row>
    <row r="34" spans="2:21" s="22" customFormat="1" ht="11.25">
      <c r="B34" s="65" t="s">
        <v>169</v>
      </c>
      <c r="C34" s="65" t="s">
        <v>414</v>
      </c>
      <c r="D34" s="65" t="s">
        <v>415</v>
      </c>
      <c r="E34" s="65" t="s">
        <v>171</v>
      </c>
      <c r="F34" s="65" t="s">
        <v>416</v>
      </c>
      <c r="G34" s="18" t="s">
        <v>417</v>
      </c>
      <c r="H34" s="18" t="s">
        <v>418</v>
      </c>
      <c r="I34" s="77" t="s">
        <v>98</v>
      </c>
      <c r="J34" s="66"/>
      <c r="K34" s="78" t="s">
        <v>174</v>
      </c>
      <c r="L34" s="19" t="s">
        <v>419</v>
      </c>
      <c r="M34" s="19" t="s">
        <v>420</v>
      </c>
      <c r="N34" s="19">
        <v>150</v>
      </c>
      <c r="O34" s="19" t="s">
        <v>419</v>
      </c>
      <c r="P34" s="19" t="s">
        <v>420</v>
      </c>
      <c r="Q34" s="19">
        <v>20</v>
      </c>
      <c r="R34" s="19" t="s">
        <v>419</v>
      </c>
      <c r="S34" s="67" t="s">
        <v>420</v>
      </c>
      <c r="T34" s="68">
        <v>10</v>
      </c>
      <c r="U34" s="69" t="s">
        <v>176</v>
      </c>
    </row>
    <row r="35" spans="1:224" s="37" customFormat="1" ht="11.25">
      <c r="A35" s="3"/>
      <c r="B35" s="30"/>
      <c r="C35" s="30"/>
      <c r="D35" s="1"/>
      <c r="E35" s="30"/>
      <c r="F35" s="6"/>
      <c r="G35" s="1"/>
      <c r="H35" s="1"/>
      <c r="I35" s="30"/>
      <c r="J35" s="3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</row>
    <row r="36" ht="15.75">
      <c r="A36" s="54" t="s">
        <v>391</v>
      </c>
    </row>
    <row r="37" spans="2:21" ht="15.75">
      <c r="B37" s="12">
        <v>1</v>
      </c>
      <c r="F37" s="7" t="s">
        <v>184</v>
      </c>
      <c r="G37" s="26" t="s">
        <v>182</v>
      </c>
      <c r="H37" s="8" t="s">
        <v>165</v>
      </c>
      <c r="I37" s="28">
        <v>2005</v>
      </c>
      <c r="J37" s="28" t="s">
        <v>185</v>
      </c>
      <c r="K37" s="7" t="s">
        <v>186</v>
      </c>
      <c r="L37" s="70">
        <v>91</v>
      </c>
      <c r="M37" s="70">
        <v>94</v>
      </c>
      <c r="N37" s="71">
        <f>SUM(L37:M37)</f>
        <v>185</v>
      </c>
      <c r="O37" s="72">
        <v>90</v>
      </c>
      <c r="P37" s="72">
        <v>91</v>
      </c>
      <c r="Q37" s="71">
        <f>SUM(O37:P37)</f>
        <v>181</v>
      </c>
      <c r="R37" s="72">
        <v>82</v>
      </c>
      <c r="S37" s="73">
        <v>87</v>
      </c>
      <c r="T37" s="71">
        <f>SUM(R37:S37)</f>
        <v>169</v>
      </c>
      <c r="U37" s="13">
        <f>SUM(N37+Q37+T37)</f>
        <v>535</v>
      </c>
    </row>
    <row r="38" spans="2:21" ht="15.75">
      <c r="B38" s="12">
        <v>2</v>
      </c>
      <c r="F38" s="6" t="s">
        <v>195</v>
      </c>
      <c r="G38" s="25" t="s">
        <v>196</v>
      </c>
      <c r="H38" s="5" t="s">
        <v>197</v>
      </c>
      <c r="I38" s="29">
        <v>2005</v>
      </c>
      <c r="J38" s="29" t="s">
        <v>187</v>
      </c>
      <c r="K38" s="1" t="s">
        <v>43</v>
      </c>
      <c r="L38" s="70">
        <v>91</v>
      </c>
      <c r="M38" s="70">
        <v>96</v>
      </c>
      <c r="N38" s="71">
        <f>SUM(L38:M38)</f>
        <v>187</v>
      </c>
      <c r="O38" s="72">
        <v>87</v>
      </c>
      <c r="P38" s="72">
        <v>90</v>
      </c>
      <c r="Q38" s="71">
        <f>SUM(O38:P38)</f>
        <v>177</v>
      </c>
      <c r="R38" s="72">
        <v>85</v>
      </c>
      <c r="S38" s="73">
        <v>85</v>
      </c>
      <c r="T38" s="71">
        <f>SUM(R38:S38)</f>
        <v>170</v>
      </c>
      <c r="U38" s="13">
        <f>SUM(N38+Q38+T38)</f>
        <v>534</v>
      </c>
    </row>
    <row r="39" spans="3:10" s="1" customFormat="1" ht="11.25">
      <c r="C39" s="30"/>
      <c r="E39" s="30"/>
      <c r="I39" s="30"/>
      <c r="J39" s="30"/>
    </row>
    <row r="40" spans="1:27" s="1" customFormat="1" ht="15.75">
      <c r="A40" s="1" t="s">
        <v>204</v>
      </c>
      <c r="B40" s="30"/>
      <c r="C40" s="38"/>
      <c r="E40" s="30"/>
      <c r="I40" s="30"/>
      <c r="J40" s="30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s="1" customFormat="1" ht="15.75">
      <c r="A41" s="1" t="s">
        <v>205</v>
      </c>
      <c r="B41" s="30"/>
      <c r="C41" s="38"/>
      <c r="E41" s="30"/>
      <c r="I41" s="30"/>
      <c r="J41" s="30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</sheetData>
  <sheetProtection/>
  <printOptions gridLines="1" horizontalCentered="1"/>
  <pageMargins left="0.3937007874015748" right="0.3937007874015748" top="0.4724409448818898" bottom="0.5511811023622047" header="0.31496062992125984" footer="0.2362204724409449"/>
  <pageSetup fitToHeight="9" fitToWidth="1" horizontalDpi="600" verticalDpi="600" orientation="landscape" paperSize="9" scale="90" r:id="rId1"/>
  <headerFooter>
    <oddFooter>&amp;L&amp;8&amp;Z&amp;F
&amp;A&amp;C&amp;8&amp;P z &amp;N&amp;R&amp;8&amp;D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S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3" spans="1:12" ht="15">
      <c r="A3" t="s">
        <v>96</v>
      </c>
      <c r="B3" t="s">
        <v>97</v>
      </c>
      <c r="C3" t="s">
        <v>26</v>
      </c>
      <c r="D3" t="s">
        <v>27</v>
      </c>
      <c r="E3" t="s">
        <v>98</v>
      </c>
      <c r="F3" t="s">
        <v>99</v>
      </c>
      <c r="G3" t="s">
        <v>100</v>
      </c>
      <c r="H3" t="s">
        <v>101</v>
      </c>
      <c r="I3" t="s">
        <v>102</v>
      </c>
      <c r="J3" t="s">
        <v>103</v>
      </c>
      <c r="K3" t="s">
        <v>104</v>
      </c>
      <c r="L3" t="s">
        <v>105</v>
      </c>
    </row>
    <row r="5" spans="1:12" ht="15">
      <c r="A5">
        <v>1</v>
      </c>
      <c r="C5" t="s">
        <v>106</v>
      </c>
      <c r="D5" t="s">
        <v>56</v>
      </c>
      <c r="E5">
        <v>1995</v>
      </c>
      <c r="F5" t="s">
        <v>107</v>
      </c>
      <c r="K5" t="s">
        <v>104</v>
      </c>
      <c r="L5">
        <f>COUNTIF(G5:K5,"*")</f>
        <v>1</v>
      </c>
    </row>
    <row r="6" spans="1:12" ht="15">
      <c r="A6">
        <v>2</v>
      </c>
      <c r="C6" t="s">
        <v>108</v>
      </c>
      <c r="D6" t="s">
        <v>31</v>
      </c>
      <c r="E6">
        <v>1993</v>
      </c>
      <c r="F6" t="s">
        <v>109</v>
      </c>
      <c r="H6" t="s">
        <v>101</v>
      </c>
      <c r="I6" t="s">
        <v>110</v>
      </c>
      <c r="L6">
        <f>COUNTIF(G6:K6,"*")</f>
        <v>2</v>
      </c>
    </row>
    <row r="7" spans="1:12" ht="15">
      <c r="A7">
        <v>3</v>
      </c>
      <c r="C7" t="s">
        <v>111</v>
      </c>
      <c r="D7" t="s">
        <v>112</v>
      </c>
      <c r="E7">
        <v>1993</v>
      </c>
      <c r="F7" t="s">
        <v>113</v>
      </c>
      <c r="H7" t="s">
        <v>101</v>
      </c>
      <c r="I7" t="s">
        <v>110</v>
      </c>
      <c r="J7" t="s">
        <v>103</v>
      </c>
      <c r="L7">
        <f>COUNTIF(G7:K7,"*")</f>
        <v>3</v>
      </c>
    </row>
    <row r="8" spans="1:12" ht="15">
      <c r="A8">
        <v>111</v>
      </c>
      <c r="C8" t="s">
        <v>114</v>
      </c>
      <c r="D8" t="s">
        <v>30</v>
      </c>
      <c r="E8">
        <v>1994</v>
      </c>
      <c r="F8" t="s">
        <v>47</v>
      </c>
      <c r="I8" t="s">
        <v>110</v>
      </c>
      <c r="K8" t="s">
        <v>104</v>
      </c>
      <c r="L8">
        <f>COUNTIF(G8:K8,"*")</f>
        <v>2</v>
      </c>
    </row>
    <row r="9" spans="1:12" ht="15">
      <c r="A9">
        <v>112</v>
      </c>
      <c r="C9" t="s">
        <v>115</v>
      </c>
      <c r="D9" t="s">
        <v>37</v>
      </c>
      <c r="E9">
        <v>1995</v>
      </c>
      <c r="F9" t="s">
        <v>69</v>
      </c>
      <c r="K9" t="s">
        <v>104</v>
      </c>
      <c r="L9">
        <f>COUNTIF(G9:K9,"*")</f>
        <v>1</v>
      </c>
    </row>
    <row r="10" spans="3:12" ht="15">
      <c r="C10" t="s">
        <v>116</v>
      </c>
      <c r="G10">
        <f>COUNTIF(G5:G9,"*")</f>
        <v>0</v>
      </c>
      <c r="H10">
        <f>COUNTIF(H5:H9,"*")</f>
        <v>2</v>
      </c>
      <c r="I10">
        <f>COUNTIF(I5:I9,"*")</f>
        <v>3</v>
      </c>
      <c r="J10">
        <f>COUNTIF(J5:J9,"*")</f>
        <v>1</v>
      </c>
      <c r="K10">
        <f>COUNTIF(K5:K9,"*")</f>
        <v>3</v>
      </c>
      <c r="L10">
        <f>SUM(L5:L9)</f>
        <v>9</v>
      </c>
    </row>
    <row r="13" spans="1:71" ht="15">
      <c r="A13">
        <v>2</v>
      </c>
      <c r="B13" t="s">
        <v>117</v>
      </c>
      <c r="C13" t="s">
        <v>118</v>
      </c>
      <c r="D13" t="s">
        <v>39</v>
      </c>
      <c r="E13">
        <v>1993</v>
      </c>
      <c r="F13" t="s">
        <v>119</v>
      </c>
      <c r="G13">
        <v>0</v>
      </c>
      <c r="L13">
        <v>368</v>
      </c>
      <c r="M13">
        <v>370</v>
      </c>
      <c r="N13">
        <v>362</v>
      </c>
      <c r="P13">
        <v>355</v>
      </c>
      <c r="Q13">
        <v>368</v>
      </c>
      <c r="R13">
        <v>360</v>
      </c>
      <c r="S13">
        <v>367</v>
      </c>
      <c r="T13">
        <v>357</v>
      </c>
      <c r="U13">
        <v>360</v>
      </c>
      <c r="AC13">
        <v>361</v>
      </c>
      <c r="AD13">
        <v>357</v>
      </c>
      <c r="AL13">
        <v>365</v>
      </c>
      <c r="AM13">
        <v>368</v>
      </c>
      <c r="AP13">
        <v>357</v>
      </c>
      <c r="AS13">
        <v>365</v>
      </c>
      <c r="AX13">
        <v>368</v>
      </c>
      <c r="AY13">
        <v>358</v>
      </c>
      <c r="BK13">
        <v>0</v>
      </c>
      <c r="BL13">
        <f>AVERAGE((LARGE((G13:BK13),1)),(LARGE((G13:BK13),2)),(LARGE((G13:BK13),3)))</f>
        <v>368.6666666666667</v>
      </c>
      <c r="BN13">
        <f>LARGE((G13:BK13),1)</f>
        <v>370</v>
      </c>
      <c r="BO13">
        <f>LARGE((G13:BK13),2)</f>
        <v>368</v>
      </c>
      <c r="BP13">
        <f>LARGE((G13:BK13),3)</f>
        <v>368</v>
      </c>
      <c r="BR13">
        <f>AVERAGE((LARGE((V13:W13,AH13:BA13,BC13:BD13),1)),(LARGE((V13:W13,AH13:BA13,BC13:BD13),2)),(LARGE((V13:W13,AH13:BA13,BC13:BD13),3)))</f>
        <v>367</v>
      </c>
      <c r="BS13">
        <v>1</v>
      </c>
    </row>
    <row r="14" spans="1:71" ht="15">
      <c r="A14">
        <v>3</v>
      </c>
      <c r="B14" t="s">
        <v>120</v>
      </c>
      <c r="C14" t="s">
        <v>121</v>
      </c>
      <c r="D14" t="s">
        <v>122</v>
      </c>
      <c r="E14">
        <v>1994</v>
      </c>
      <c r="F14" t="s">
        <v>44</v>
      </c>
      <c r="G14">
        <v>0</v>
      </c>
      <c r="L14">
        <v>343</v>
      </c>
      <c r="M14">
        <v>347</v>
      </c>
      <c r="T14">
        <v>352</v>
      </c>
      <c r="U14">
        <v>340</v>
      </c>
      <c r="AC14">
        <v>344</v>
      </c>
      <c r="AD14">
        <v>348</v>
      </c>
      <c r="AJ14">
        <v>367</v>
      </c>
      <c r="AK14">
        <v>359</v>
      </c>
      <c r="AL14">
        <v>358</v>
      </c>
      <c r="AM14">
        <v>362</v>
      </c>
      <c r="AP14">
        <v>359</v>
      </c>
      <c r="AT14">
        <v>360</v>
      </c>
      <c r="AU14">
        <v>368</v>
      </c>
      <c r="AX14">
        <v>361</v>
      </c>
      <c r="AY14">
        <v>355</v>
      </c>
      <c r="BK14">
        <v>0</v>
      </c>
      <c r="BL14">
        <f>AVERAGE((LARGE((G14:BK14),1)),(LARGE((G14:BK14),2)),(LARGE((G14:BK14),3)))</f>
        <v>365.6666666666667</v>
      </c>
      <c r="BN14">
        <f>LARGE((G14:BK14),1)</f>
        <v>368</v>
      </c>
      <c r="BO14">
        <f>LARGE((G14:BK14),2)</f>
        <v>367</v>
      </c>
      <c r="BP14">
        <f>LARGE((G14:BK14),3)</f>
        <v>362</v>
      </c>
      <c r="BR14">
        <f>AVERAGE((LARGE((V14:W14,AH14:BA14,BC14:BD14),1)),(LARGE((V14:W14,AH14:BA14,BC14:BD14),2)),(LARGE((V14:W14,AH14:BA14,BC14:BD14),3)))</f>
        <v>365.6666666666667</v>
      </c>
      <c r="BS14">
        <v>2</v>
      </c>
    </row>
    <row r="15" spans="1:71" ht="15">
      <c r="A15">
        <v>4</v>
      </c>
      <c r="B15" t="s">
        <v>123</v>
      </c>
      <c r="C15" t="s">
        <v>124</v>
      </c>
      <c r="D15" t="s">
        <v>41</v>
      </c>
      <c r="E15">
        <v>1993</v>
      </c>
      <c r="F15" t="s">
        <v>125</v>
      </c>
      <c r="G15">
        <v>0</v>
      </c>
      <c r="M15">
        <v>349</v>
      </c>
      <c r="R15">
        <v>331</v>
      </c>
      <c r="S15">
        <v>349</v>
      </c>
      <c r="AC15">
        <v>342</v>
      </c>
      <c r="AD15">
        <v>335</v>
      </c>
      <c r="AP15">
        <v>361</v>
      </c>
      <c r="AS15">
        <v>358</v>
      </c>
      <c r="AX15">
        <v>349</v>
      </c>
      <c r="AY15">
        <v>352</v>
      </c>
      <c r="BK15">
        <v>0</v>
      </c>
      <c r="BL15">
        <f>AVERAGE((LARGE((G15:BK15),1)),(LARGE((G15:BK15),2)),(LARGE((G15:BK15),3)))</f>
        <v>357</v>
      </c>
      <c r="BN15">
        <f>LARGE((G15:BK15),1)</f>
        <v>361</v>
      </c>
      <c r="BO15">
        <f>LARGE((G15:BK15),2)</f>
        <v>358</v>
      </c>
      <c r="BP15">
        <f>LARGE((G15:BK15),3)</f>
        <v>352</v>
      </c>
      <c r="BQ15" t="s">
        <v>126</v>
      </c>
      <c r="BR15">
        <f>AVERAGE((LARGE((V15:W15,AH15:BA15,BC15:BD15),1)),(LARGE((V15:W15,AH15:BA15,BC15:BD15),2)),(LARGE((V15:W15,AH15:BA15,BC15:BD15),3)))</f>
        <v>357</v>
      </c>
      <c r="BS15">
        <v>4</v>
      </c>
    </row>
    <row r="16" spans="1:71" ht="15">
      <c r="A16">
        <v>5</v>
      </c>
      <c r="B16" t="s">
        <v>127</v>
      </c>
      <c r="C16" t="s">
        <v>128</v>
      </c>
      <c r="D16" t="s">
        <v>36</v>
      </c>
      <c r="E16">
        <v>1993</v>
      </c>
      <c r="F16" t="s">
        <v>119</v>
      </c>
      <c r="G16">
        <v>0</v>
      </c>
      <c r="T16">
        <v>352</v>
      </c>
      <c r="U16">
        <v>347</v>
      </c>
      <c r="AC16">
        <v>355</v>
      </c>
      <c r="AD16">
        <v>352</v>
      </c>
      <c r="AP16">
        <v>343</v>
      </c>
      <c r="AS16">
        <v>350</v>
      </c>
      <c r="AX16">
        <v>348</v>
      </c>
      <c r="AY16">
        <v>358</v>
      </c>
      <c r="BK16">
        <v>0</v>
      </c>
      <c r="BL16">
        <f>AVERAGE((LARGE((G16:BK16),1)),(LARGE((G16:BK16),2)),(LARGE((G16:BK16),3)))</f>
        <v>355</v>
      </c>
      <c r="BN16">
        <f>LARGE((G16:BK16),1)</f>
        <v>358</v>
      </c>
      <c r="BO16">
        <f>LARGE((G16:BK16),2)</f>
        <v>355</v>
      </c>
      <c r="BP16">
        <f>LARGE((G16:BK16),3)</f>
        <v>352</v>
      </c>
      <c r="BR16">
        <f>AVERAGE((LARGE((V16:W16,AH16:BA16,BC16:BD16),1)),(LARGE((V16:W16,AH16:BA16,BC16:BD16),2)),(LARGE((V16:W16,AH16:BA16,BC16:BD16),3)))</f>
        <v>352</v>
      </c>
      <c r="BS16"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3" spans="1:4" ht="15">
      <c r="A3" t="s">
        <v>96</v>
      </c>
      <c r="B3" t="s">
        <v>130</v>
      </c>
      <c r="C3" t="s">
        <v>131</v>
      </c>
      <c r="D3" t="s">
        <v>132</v>
      </c>
    </row>
    <row r="5" spans="1:3" ht="15">
      <c r="A5">
        <v>1</v>
      </c>
      <c r="B5" t="s">
        <v>49</v>
      </c>
      <c r="C5">
        <v>13</v>
      </c>
    </row>
    <row r="6" spans="1:3" ht="15">
      <c r="A6">
        <v>2</v>
      </c>
      <c r="B6" t="s">
        <v>69</v>
      </c>
      <c r="C6">
        <v>10</v>
      </c>
    </row>
    <row r="7" spans="1:3" ht="15">
      <c r="A7">
        <v>3</v>
      </c>
      <c r="B7" t="s">
        <v>55</v>
      </c>
      <c r="C7">
        <v>9</v>
      </c>
    </row>
    <row r="8" spans="1:3" ht="15">
      <c r="A8">
        <v>4</v>
      </c>
      <c r="B8" t="s">
        <v>50</v>
      </c>
      <c r="C8">
        <v>7</v>
      </c>
    </row>
    <row r="9" spans="1:3" ht="15">
      <c r="A9">
        <v>5</v>
      </c>
      <c r="B9" t="s">
        <v>109</v>
      </c>
      <c r="C9">
        <v>7</v>
      </c>
    </row>
    <row r="10" spans="1:3" ht="15">
      <c r="A10">
        <v>6</v>
      </c>
      <c r="B10" t="s">
        <v>46</v>
      </c>
      <c r="C10">
        <v>6</v>
      </c>
    </row>
    <row r="11" spans="1:3" ht="15">
      <c r="A11">
        <v>7</v>
      </c>
      <c r="B11" t="s">
        <v>38</v>
      </c>
      <c r="C11">
        <v>6</v>
      </c>
    </row>
    <row r="12" spans="1:3" ht="15">
      <c r="A12">
        <v>8</v>
      </c>
      <c r="B12" t="s">
        <v>45</v>
      </c>
      <c r="C12">
        <v>5</v>
      </c>
    </row>
    <row r="13" spans="1:3" ht="15">
      <c r="A13">
        <v>9</v>
      </c>
      <c r="B13" t="s">
        <v>42</v>
      </c>
      <c r="C13">
        <v>5</v>
      </c>
    </row>
    <row r="14" spans="1:3" ht="15">
      <c r="A14">
        <v>10</v>
      </c>
      <c r="B14" t="s">
        <v>133</v>
      </c>
      <c r="C14">
        <v>5</v>
      </c>
    </row>
    <row r="15" spans="1:3" ht="15">
      <c r="A15">
        <v>11</v>
      </c>
      <c r="B15" t="s">
        <v>35</v>
      </c>
      <c r="C15">
        <v>5</v>
      </c>
    </row>
    <row r="16" spans="1:3" ht="15">
      <c r="A16">
        <v>12</v>
      </c>
      <c r="B16" t="s">
        <v>43</v>
      </c>
      <c r="C16">
        <v>4</v>
      </c>
    </row>
    <row r="17" spans="1:3" ht="15">
      <c r="A17">
        <v>13</v>
      </c>
      <c r="B17" t="s">
        <v>119</v>
      </c>
      <c r="C17">
        <v>4</v>
      </c>
    </row>
    <row r="18" spans="1:3" ht="15">
      <c r="A18">
        <v>14</v>
      </c>
      <c r="B18" t="s">
        <v>44</v>
      </c>
      <c r="C18">
        <v>3</v>
      </c>
    </row>
    <row r="19" spans="1:3" ht="15">
      <c r="A19">
        <v>15</v>
      </c>
      <c r="B19" t="s">
        <v>134</v>
      </c>
      <c r="C19">
        <v>3</v>
      </c>
    </row>
    <row r="20" spans="1:3" ht="15">
      <c r="A20">
        <v>16</v>
      </c>
      <c r="B20" t="s">
        <v>135</v>
      </c>
      <c r="C20">
        <v>3</v>
      </c>
    </row>
    <row r="21" spans="1:3" ht="15">
      <c r="A21">
        <v>17</v>
      </c>
      <c r="B21" t="s">
        <v>47</v>
      </c>
      <c r="C21">
        <v>3</v>
      </c>
    </row>
    <row r="22" spans="1:3" ht="15">
      <c r="A22">
        <v>18</v>
      </c>
      <c r="B22" t="s">
        <v>32</v>
      </c>
      <c r="C22">
        <v>2</v>
      </c>
    </row>
    <row r="23" spans="1:3" ht="15">
      <c r="A23">
        <v>19</v>
      </c>
      <c r="B23" t="s">
        <v>136</v>
      </c>
      <c r="C23">
        <v>2</v>
      </c>
    </row>
    <row r="24" spans="1:3" ht="15">
      <c r="A24">
        <v>20</v>
      </c>
      <c r="B24" t="s">
        <v>51</v>
      </c>
      <c r="C24">
        <v>2</v>
      </c>
    </row>
    <row r="25" spans="1:3" ht="15">
      <c r="A25">
        <v>21</v>
      </c>
      <c r="B25" t="s">
        <v>137</v>
      </c>
      <c r="C25">
        <v>2</v>
      </c>
    </row>
    <row r="26" spans="1:3" ht="15">
      <c r="A26">
        <v>22</v>
      </c>
      <c r="B26" t="s">
        <v>138</v>
      </c>
      <c r="C26">
        <v>2</v>
      </c>
    </row>
    <row r="27" spans="1:3" ht="15">
      <c r="A27">
        <v>23</v>
      </c>
      <c r="B27" t="s">
        <v>113</v>
      </c>
      <c r="C27">
        <v>2</v>
      </c>
    </row>
    <row r="28" spans="1:3" ht="15">
      <c r="A28">
        <v>24</v>
      </c>
      <c r="B28" t="s">
        <v>139</v>
      </c>
      <c r="C28">
        <v>2</v>
      </c>
    </row>
    <row r="29" spans="1:3" ht="15">
      <c r="A29">
        <v>25</v>
      </c>
      <c r="B29" t="s">
        <v>53</v>
      </c>
      <c r="C29">
        <v>2</v>
      </c>
    </row>
    <row r="30" spans="1:3" ht="15">
      <c r="A30">
        <v>26</v>
      </c>
      <c r="B30" t="s">
        <v>57</v>
      </c>
      <c r="C30">
        <v>1</v>
      </c>
    </row>
    <row r="31" spans="1:3" ht="15">
      <c r="A31">
        <v>27</v>
      </c>
      <c r="B31" t="s">
        <v>34</v>
      </c>
      <c r="C31">
        <v>1</v>
      </c>
    </row>
    <row r="32" spans="2:3" ht="15">
      <c r="B32" t="s">
        <v>116</v>
      </c>
      <c r="C32">
        <f>SUM(C5:C31)</f>
        <v>116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9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4:26" ht="15">
      <c r="D2">
        <v>40930</v>
      </c>
      <c r="E2">
        <v>40510</v>
      </c>
      <c r="F2">
        <v>40523</v>
      </c>
      <c r="G2">
        <v>40524</v>
      </c>
      <c r="H2">
        <v>40530</v>
      </c>
      <c r="I2">
        <v>40531</v>
      </c>
      <c r="J2">
        <v>40558</v>
      </c>
      <c r="K2">
        <v>40559</v>
      </c>
      <c r="L2">
        <v>40579</v>
      </c>
      <c r="M2">
        <v>40580</v>
      </c>
      <c r="N2">
        <v>40579</v>
      </c>
      <c r="O2">
        <v>40593</v>
      </c>
      <c r="P2">
        <v>40594</v>
      </c>
      <c r="Q2">
        <v>40593</v>
      </c>
      <c r="R2">
        <v>40594</v>
      </c>
      <c r="S2">
        <v>40600</v>
      </c>
      <c r="T2">
        <v>40601</v>
      </c>
      <c r="U2">
        <v>40607</v>
      </c>
      <c r="V2">
        <v>40614</v>
      </c>
      <c r="W2">
        <v>40614</v>
      </c>
      <c r="X2">
        <v>40607</v>
      </c>
      <c r="Y2">
        <v>40621</v>
      </c>
      <c r="Z2">
        <v>40621</v>
      </c>
    </row>
    <row r="3" spans="4:35" ht="15">
      <c r="D3" t="s">
        <v>140</v>
      </c>
      <c r="E3" t="s">
        <v>61</v>
      </c>
      <c r="F3" t="s">
        <v>62</v>
      </c>
      <c r="G3" t="s">
        <v>62</v>
      </c>
      <c r="H3" t="s">
        <v>33</v>
      </c>
      <c r="I3" t="s">
        <v>33</v>
      </c>
      <c r="J3" t="s">
        <v>141</v>
      </c>
      <c r="K3" t="s">
        <v>141</v>
      </c>
      <c r="L3" t="s">
        <v>63</v>
      </c>
      <c r="M3" t="s">
        <v>63</v>
      </c>
      <c r="N3" t="s">
        <v>64</v>
      </c>
      <c r="O3" t="s">
        <v>29</v>
      </c>
      <c r="P3" t="s">
        <v>29</v>
      </c>
      <c r="Q3" t="s">
        <v>142</v>
      </c>
      <c r="R3" t="s">
        <v>142</v>
      </c>
      <c r="S3" t="s">
        <v>28</v>
      </c>
      <c r="T3" t="s">
        <v>28</v>
      </c>
      <c r="U3" t="s">
        <v>143</v>
      </c>
      <c r="V3" t="s">
        <v>144</v>
      </c>
      <c r="W3" t="s">
        <v>145</v>
      </c>
      <c r="X3" t="s">
        <v>146</v>
      </c>
      <c r="Y3" t="s">
        <v>147</v>
      </c>
      <c r="Z3" t="s">
        <v>148</v>
      </c>
      <c r="AH3" t="s">
        <v>65</v>
      </c>
      <c r="AI3" t="s">
        <v>66</v>
      </c>
    </row>
    <row r="4" ht="15">
      <c r="A4" t="s">
        <v>67</v>
      </c>
    </row>
    <row r="5" spans="1:35" ht="15">
      <c r="A5">
        <v>1</v>
      </c>
      <c r="B5" t="s">
        <v>119</v>
      </c>
      <c r="C5">
        <v>0</v>
      </c>
      <c r="AG5">
        <v>0</v>
      </c>
      <c r="AH5">
        <f aca="true" t="shared" si="0" ref="AH5:AH10">COUNT(D5:AF5)</f>
        <v>0</v>
      </c>
      <c r="AI5" t="e">
        <f aca="true" t="shared" si="1" ref="AI5:AI10">AVERAGE((LARGE((C5:AG5),1)),(LARGE((C5:AG5),2)),(LARGE((C5:AG5),3)))</f>
        <v>#NUM!</v>
      </c>
    </row>
    <row r="6" spans="1:35" ht="15">
      <c r="A6">
        <v>2</v>
      </c>
      <c r="B6" t="s">
        <v>68</v>
      </c>
      <c r="C6">
        <v>0</v>
      </c>
      <c r="AH6">
        <f t="shared" si="0"/>
        <v>0</v>
      </c>
      <c r="AI6" t="e">
        <f t="shared" si="1"/>
        <v>#NUM!</v>
      </c>
    </row>
    <row r="7" spans="1:35" ht="15">
      <c r="A7">
        <v>3</v>
      </c>
      <c r="B7" t="s">
        <v>70</v>
      </c>
      <c r="C7">
        <v>0</v>
      </c>
      <c r="AG7">
        <v>0</v>
      </c>
      <c r="AH7">
        <f t="shared" si="0"/>
        <v>0</v>
      </c>
      <c r="AI7" t="e">
        <f t="shared" si="1"/>
        <v>#NUM!</v>
      </c>
    </row>
    <row r="8" spans="1:35" ht="15">
      <c r="A8">
        <v>4</v>
      </c>
      <c r="B8" t="s">
        <v>69</v>
      </c>
      <c r="C8">
        <v>0</v>
      </c>
      <c r="AG8">
        <v>0</v>
      </c>
      <c r="AH8">
        <f t="shared" si="0"/>
        <v>0</v>
      </c>
      <c r="AI8" t="e">
        <f t="shared" si="1"/>
        <v>#NUM!</v>
      </c>
    </row>
    <row r="9" spans="1:35" ht="15">
      <c r="A9">
        <v>5</v>
      </c>
      <c r="B9" t="s">
        <v>71</v>
      </c>
      <c r="C9">
        <v>0</v>
      </c>
      <c r="AH9">
        <f t="shared" si="0"/>
        <v>0</v>
      </c>
      <c r="AI9" t="e">
        <f t="shared" si="1"/>
        <v>#NUM!</v>
      </c>
    </row>
    <row r="10" spans="1:35" ht="15">
      <c r="A10">
        <v>6</v>
      </c>
      <c r="B10" t="s">
        <v>149</v>
      </c>
      <c r="AH10">
        <f t="shared" si="0"/>
        <v>0</v>
      </c>
      <c r="AI10" t="e">
        <f t="shared" si="1"/>
        <v>#NUM!</v>
      </c>
    </row>
    <row r="11" spans="2:34" ht="15">
      <c r="B11" t="s">
        <v>72</v>
      </c>
      <c r="D11">
        <f aca="true" t="shared" si="2" ref="D11:AF11">COUNT(D5:D9)</f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2"/>
        <v>0</v>
      </c>
      <c r="S11">
        <f t="shared" si="2"/>
        <v>0</v>
      </c>
      <c r="T11">
        <f>COUNT(T5:T10)</f>
        <v>0</v>
      </c>
      <c r="U11">
        <f>COUNT(U5:U10)</f>
        <v>0</v>
      </c>
      <c r="V11">
        <f t="shared" si="2"/>
        <v>0</v>
      </c>
      <c r="W11">
        <f t="shared" si="2"/>
        <v>0</v>
      </c>
      <c r="X11">
        <f t="shared" si="2"/>
        <v>0</v>
      </c>
      <c r="Y11">
        <f t="shared" si="2"/>
        <v>0</v>
      </c>
      <c r="Z11">
        <f t="shared" si="2"/>
        <v>0</v>
      </c>
      <c r="AA11">
        <f t="shared" si="2"/>
        <v>0</v>
      </c>
      <c r="AB11">
        <f t="shared" si="2"/>
        <v>0</v>
      </c>
      <c r="AC11">
        <f t="shared" si="2"/>
        <v>0</v>
      </c>
      <c r="AD11">
        <f t="shared" si="2"/>
        <v>0</v>
      </c>
      <c r="AE11">
        <f t="shared" si="2"/>
        <v>0</v>
      </c>
      <c r="AF11">
        <f t="shared" si="2"/>
        <v>0</v>
      </c>
      <c r="AH11">
        <f>SUM(D11:AF11)</f>
        <v>0</v>
      </c>
    </row>
    <row r="12" ht="15">
      <c r="A12" t="s">
        <v>73</v>
      </c>
    </row>
    <row r="13" spans="1:35" ht="15">
      <c r="A13">
        <v>1</v>
      </c>
      <c r="B13" t="s">
        <v>150</v>
      </c>
      <c r="C13">
        <v>0</v>
      </c>
      <c r="AG13">
        <v>0</v>
      </c>
      <c r="AH13">
        <f aca="true" t="shared" si="3" ref="AH13:AH33">COUNT(D13:AF13)</f>
        <v>0</v>
      </c>
      <c r="AI13" t="e">
        <f aca="true" t="shared" si="4" ref="AI13:AI33">AVERAGE((LARGE((C13:AG13),1)),(LARGE((C13:AG13),2)),(LARGE((C13:AG13),3)))</f>
        <v>#NUM!</v>
      </c>
    </row>
    <row r="14" spans="1:35" ht="15">
      <c r="A14">
        <v>2</v>
      </c>
      <c r="B14" t="s">
        <v>74</v>
      </c>
      <c r="C14">
        <v>0</v>
      </c>
      <c r="D14">
        <v>841</v>
      </c>
      <c r="AG14">
        <v>0</v>
      </c>
      <c r="AH14">
        <f t="shared" si="3"/>
        <v>1</v>
      </c>
      <c r="AI14">
        <f t="shared" si="4"/>
        <v>280.3333333333333</v>
      </c>
    </row>
    <row r="15" spans="1:35" ht="15">
      <c r="A15">
        <v>3</v>
      </c>
      <c r="B15" t="s">
        <v>151</v>
      </c>
      <c r="C15">
        <v>0</v>
      </c>
      <c r="AG15">
        <v>0</v>
      </c>
      <c r="AH15">
        <f t="shared" si="3"/>
        <v>0</v>
      </c>
      <c r="AI15" t="e">
        <f t="shared" si="4"/>
        <v>#NUM!</v>
      </c>
    </row>
    <row r="16" spans="1:35" ht="15">
      <c r="A16">
        <v>4</v>
      </c>
      <c r="B16" t="s">
        <v>75</v>
      </c>
      <c r="C16">
        <v>0</v>
      </c>
      <c r="AG16">
        <v>0</v>
      </c>
      <c r="AH16">
        <f t="shared" si="3"/>
        <v>0</v>
      </c>
      <c r="AI16" t="e">
        <f t="shared" si="4"/>
        <v>#NUM!</v>
      </c>
    </row>
    <row r="17" spans="1:35" ht="15">
      <c r="A17">
        <v>5</v>
      </c>
      <c r="B17" t="s">
        <v>78</v>
      </c>
      <c r="C17">
        <v>0</v>
      </c>
      <c r="AG17">
        <v>0</v>
      </c>
      <c r="AH17">
        <f t="shared" si="3"/>
        <v>0</v>
      </c>
      <c r="AI17" t="e">
        <f t="shared" si="4"/>
        <v>#NUM!</v>
      </c>
    </row>
    <row r="18" spans="1:35" ht="15">
      <c r="A18">
        <v>6</v>
      </c>
      <c r="B18" t="s">
        <v>152</v>
      </c>
      <c r="C18">
        <v>0</v>
      </c>
      <c r="AG18">
        <v>0</v>
      </c>
      <c r="AH18">
        <f t="shared" si="3"/>
        <v>0</v>
      </c>
      <c r="AI18" t="e">
        <f t="shared" si="4"/>
        <v>#NUM!</v>
      </c>
    </row>
    <row r="19" spans="1:35" ht="15">
      <c r="A19">
        <v>7</v>
      </c>
      <c r="B19" t="s">
        <v>52</v>
      </c>
      <c r="C19">
        <v>0</v>
      </c>
      <c r="AG19">
        <v>0</v>
      </c>
      <c r="AH19">
        <f t="shared" si="3"/>
        <v>0</v>
      </c>
      <c r="AI19" t="e">
        <f t="shared" si="4"/>
        <v>#NUM!</v>
      </c>
    </row>
    <row r="20" spans="1:35" ht="15">
      <c r="A20">
        <v>8</v>
      </c>
      <c r="B20" t="s">
        <v>32</v>
      </c>
      <c r="C20">
        <v>0</v>
      </c>
      <c r="AG20">
        <v>0</v>
      </c>
      <c r="AH20">
        <f t="shared" si="3"/>
        <v>0</v>
      </c>
      <c r="AI20" t="e">
        <f t="shared" si="4"/>
        <v>#NUM!</v>
      </c>
    </row>
    <row r="21" spans="1:35" ht="15">
      <c r="A21">
        <v>9</v>
      </c>
      <c r="B21" t="s">
        <v>48</v>
      </c>
      <c r="C21">
        <v>0</v>
      </c>
      <c r="D21">
        <v>848</v>
      </c>
      <c r="AG21">
        <v>0</v>
      </c>
      <c r="AH21">
        <f t="shared" si="3"/>
        <v>1</v>
      </c>
      <c r="AI21">
        <f t="shared" si="4"/>
        <v>282.6666666666667</v>
      </c>
    </row>
    <row r="22" spans="1:35" ht="15">
      <c r="A22">
        <v>10</v>
      </c>
      <c r="B22" t="s">
        <v>153</v>
      </c>
      <c r="C22">
        <v>0</v>
      </c>
      <c r="D22">
        <v>805</v>
      </c>
      <c r="AG22">
        <v>0</v>
      </c>
      <c r="AH22">
        <f t="shared" si="3"/>
        <v>1</v>
      </c>
      <c r="AI22">
        <f t="shared" si="4"/>
        <v>268.3333333333333</v>
      </c>
    </row>
    <row r="23" spans="1:35" ht="15">
      <c r="A23">
        <v>11</v>
      </c>
      <c r="B23" t="s">
        <v>76</v>
      </c>
      <c r="C23">
        <v>0</v>
      </c>
      <c r="D23">
        <v>748</v>
      </c>
      <c r="AG23">
        <v>0</v>
      </c>
      <c r="AH23">
        <f t="shared" si="3"/>
        <v>1</v>
      </c>
      <c r="AI23">
        <f t="shared" si="4"/>
        <v>249.33333333333334</v>
      </c>
    </row>
    <row r="24" spans="1:35" ht="15">
      <c r="A24">
        <v>12</v>
      </c>
      <c r="B24" t="s">
        <v>70</v>
      </c>
      <c r="C24">
        <v>0</v>
      </c>
      <c r="AG24">
        <v>0</v>
      </c>
      <c r="AH24">
        <f t="shared" si="3"/>
        <v>0</v>
      </c>
      <c r="AI24" t="e">
        <f t="shared" si="4"/>
        <v>#NUM!</v>
      </c>
    </row>
    <row r="25" spans="1:35" ht="15">
      <c r="A25">
        <v>13</v>
      </c>
      <c r="B25" t="s">
        <v>154</v>
      </c>
      <c r="C25">
        <v>0</v>
      </c>
      <c r="AG25">
        <v>0</v>
      </c>
      <c r="AH25">
        <f t="shared" si="3"/>
        <v>0</v>
      </c>
      <c r="AI25" t="e">
        <f t="shared" si="4"/>
        <v>#NUM!</v>
      </c>
    </row>
    <row r="26" spans="1:35" ht="15">
      <c r="A26">
        <v>14</v>
      </c>
      <c r="B26" t="s">
        <v>119</v>
      </c>
      <c r="C26">
        <v>0</v>
      </c>
      <c r="AG26">
        <v>0</v>
      </c>
      <c r="AH26">
        <f t="shared" si="3"/>
        <v>0</v>
      </c>
      <c r="AI26" t="e">
        <f t="shared" si="4"/>
        <v>#NUM!</v>
      </c>
    </row>
    <row r="27" spans="1:35" ht="15">
      <c r="A27">
        <v>15</v>
      </c>
      <c r="B27" t="s">
        <v>77</v>
      </c>
      <c r="C27">
        <v>0</v>
      </c>
      <c r="AG27">
        <v>0</v>
      </c>
      <c r="AH27">
        <f t="shared" si="3"/>
        <v>0</v>
      </c>
      <c r="AI27" t="e">
        <f t="shared" si="4"/>
        <v>#NUM!</v>
      </c>
    </row>
    <row r="28" spans="1:35" ht="15">
      <c r="A28">
        <v>16</v>
      </c>
      <c r="B28" t="s">
        <v>85</v>
      </c>
      <c r="C28">
        <v>0</v>
      </c>
      <c r="D28">
        <v>774</v>
      </c>
      <c r="AG28">
        <v>0</v>
      </c>
      <c r="AH28">
        <f t="shared" si="3"/>
        <v>1</v>
      </c>
      <c r="AI28">
        <f t="shared" si="4"/>
        <v>258</v>
      </c>
    </row>
    <row r="29" spans="1:35" ht="15">
      <c r="A29">
        <v>17</v>
      </c>
      <c r="B29" t="s">
        <v>60</v>
      </c>
      <c r="C29">
        <v>0</v>
      </c>
      <c r="AG29">
        <v>0</v>
      </c>
      <c r="AH29">
        <f t="shared" si="3"/>
        <v>0</v>
      </c>
      <c r="AI29" t="e">
        <f t="shared" si="4"/>
        <v>#NUM!</v>
      </c>
    </row>
    <row r="30" spans="1:35" ht="15">
      <c r="A30">
        <v>18</v>
      </c>
      <c r="B30" t="s">
        <v>155</v>
      </c>
      <c r="C30">
        <v>0</v>
      </c>
      <c r="AG30">
        <v>0</v>
      </c>
      <c r="AH30">
        <f t="shared" si="3"/>
        <v>0</v>
      </c>
      <c r="AI30" t="e">
        <f t="shared" si="4"/>
        <v>#NUM!</v>
      </c>
    </row>
    <row r="31" spans="1:35" ht="15">
      <c r="A31">
        <v>19</v>
      </c>
      <c r="B31" t="s">
        <v>58</v>
      </c>
      <c r="C31">
        <v>0</v>
      </c>
      <c r="AG31">
        <v>0</v>
      </c>
      <c r="AH31">
        <f t="shared" si="3"/>
        <v>0</v>
      </c>
      <c r="AI31" t="e">
        <f t="shared" si="4"/>
        <v>#NUM!</v>
      </c>
    </row>
    <row r="32" spans="1:35" ht="15">
      <c r="A32">
        <v>20</v>
      </c>
      <c r="B32" t="s">
        <v>156</v>
      </c>
      <c r="C32">
        <v>0</v>
      </c>
      <c r="AG32">
        <v>0</v>
      </c>
      <c r="AH32">
        <f t="shared" si="3"/>
        <v>0</v>
      </c>
      <c r="AI32" t="e">
        <f t="shared" si="4"/>
        <v>#NUM!</v>
      </c>
    </row>
    <row r="33" spans="1:35" ht="15">
      <c r="A33">
        <v>21</v>
      </c>
      <c r="B33" t="s">
        <v>35</v>
      </c>
      <c r="C33">
        <v>0</v>
      </c>
      <c r="D33">
        <v>825</v>
      </c>
      <c r="AG33">
        <v>0</v>
      </c>
      <c r="AH33">
        <f t="shared" si="3"/>
        <v>1</v>
      </c>
      <c r="AI33">
        <f t="shared" si="4"/>
        <v>275</v>
      </c>
    </row>
    <row r="34" spans="2:34" ht="15">
      <c r="B34" t="s">
        <v>72</v>
      </c>
      <c r="D34">
        <f aca="true" t="shared" si="5" ref="D34:AF34">COUNT(D13:D33)</f>
        <v>6</v>
      </c>
      <c r="E34">
        <f t="shared" si="5"/>
        <v>0</v>
      </c>
      <c r="F34">
        <f t="shared" si="5"/>
        <v>0</v>
      </c>
      <c r="G34">
        <f t="shared" si="5"/>
        <v>0</v>
      </c>
      <c r="H34">
        <f t="shared" si="5"/>
        <v>0</v>
      </c>
      <c r="I34">
        <f t="shared" si="5"/>
        <v>0</v>
      </c>
      <c r="J34">
        <f t="shared" si="5"/>
        <v>0</v>
      </c>
      <c r="K34">
        <f t="shared" si="5"/>
        <v>0</v>
      </c>
      <c r="L34">
        <f t="shared" si="5"/>
        <v>0</v>
      </c>
      <c r="M34">
        <f t="shared" si="5"/>
        <v>0</v>
      </c>
      <c r="N34">
        <f t="shared" si="5"/>
        <v>0</v>
      </c>
      <c r="O34">
        <f t="shared" si="5"/>
        <v>0</v>
      </c>
      <c r="P34">
        <f t="shared" si="5"/>
        <v>0</v>
      </c>
      <c r="Q34">
        <f t="shared" si="5"/>
        <v>0</v>
      </c>
      <c r="R34">
        <f t="shared" si="5"/>
        <v>0</v>
      </c>
      <c r="S34">
        <f t="shared" si="5"/>
        <v>0</v>
      </c>
      <c r="T34">
        <f t="shared" si="5"/>
        <v>0</v>
      </c>
      <c r="U34">
        <f t="shared" si="5"/>
        <v>0</v>
      </c>
      <c r="V34">
        <f t="shared" si="5"/>
        <v>0</v>
      </c>
      <c r="W34">
        <f t="shared" si="5"/>
        <v>0</v>
      </c>
      <c r="X34">
        <f t="shared" si="5"/>
        <v>0</v>
      </c>
      <c r="Y34">
        <f t="shared" si="5"/>
        <v>0</v>
      </c>
      <c r="Z34">
        <f t="shared" si="5"/>
        <v>0</v>
      </c>
      <c r="AA34">
        <f t="shared" si="5"/>
        <v>0</v>
      </c>
      <c r="AB34">
        <f t="shared" si="5"/>
        <v>0</v>
      </c>
      <c r="AC34">
        <f t="shared" si="5"/>
        <v>0</v>
      </c>
      <c r="AD34">
        <f t="shared" si="5"/>
        <v>0</v>
      </c>
      <c r="AE34">
        <f t="shared" si="5"/>
        <v>0</v>
      </c>
      <c r="AF34">
        <f t="shared" si="5"/>
        <v>0</v>
      </c>
      <c r="AH34">
        <f>SUM(D34:AF34)</f>
        <v>6</v>
      </c>
    </row>
    <row r="36" ht="15">
      <c r="A36" t="s">
        <v>79</v>
      </c>
    </row>
    <row r="37" spans="1:35" ht="15">
      <c r="A37">
        <v>1</v>
      </c>
      <c r="B37" t="s">
        <v>75</v>
      </c>
      <c r="C37">
        <v>0</v>
      </c>
      <c r="AG37">
        <v>0</v>
      </c>
      <c r="AH37">
        <f aca="true" t="shared" si="6" ref="AH37:AH49">COUNT(D37:AF37)</f>
        <v>0</v>
      </c>
      <c r="AI37" t="e">
        <f aca="true" t="shared" si="7" ref="AI37:AI47">AVERAGE((LARGE((C37:AG37),1)),(LARGE((C37:AG37),2)),(LARGE((C37:AG37),3)))</f>
        <v>#NUM!</v>
      </c>
    </row>
    <row r="38" spans="1:35" ht="15">
      <c r="A38">
        <v>2</v>
      </c>
      <c r="B38" t="s">
        <v>74</v>
      </c>
      <c r="C38">
        <v>0</v>
      </c>
      <c r="D38">
        <v>1137</v>
      </c>
      <c r="AG38">
        <v>0</v>
      </c>
      <c r="AH38">
        <f t="shared" si="6"/>
        <v>1</v>
      </c>
      <c r="AI38">
        <f t="shared" si="7"/>
        <v>379</v>
      </c>
    </row>
    <row r="39" spans="1:35" ht="15">
      <c r="A39">
        <v>3</v>
      </c>
      <c r="B39" t="s">
        <v>84</v>
      </c>
      <c r="C39">
        <v>0</v>
      </c>
      <c r="AG39">
        <v>0</v>
      </c>
      <c r="AH39">
        <f t="shared" si="6"/>
        <v>0</v>
      </c>
      <c r="AI39" t="e">
        <f t="shared" si="7"/>
        <v>#NUM!</v>
      </c>
    </row>
    <row r="40" spans="1:35" ht="15">
      <c r="A40">
        <v>4</v>
      </c>
      <c r="B40" t="s">
        <v>151</v>
      </c>
      <c r="C40">
        <v>0</v>
      </c>
      <c r="AG40">
        <v>0</v>
      </c>
      <c r="AH40">
        <f t="shared" si="6"/>
        <v>0</v>
      </c>
      <c r="AI40" t="e">
        <f t="shared" si="7"/>
        <v>#NUM!</v>
      </c>
    </row>
    <row r="41" spans="1:35" ht="15">
      <c r="A41">
        <v>5</v>
      </c>
      <c r="B41" t="s">
        <v>157</v>
      </c>
      <c r="C41">
        <v>0</v>
      </c>
      <c r="AG41">
        <v>0</v>
      </c>
      <c r="AH41">
        <f t="shared" si="6"/>
        <v>0</v>
      </c>
      <c r="AI41" t="e">
        <f t="shared" si="7"/>
        <v>#NUM!</v>
      </c>
    </row>
    <row r="42" spans="1:35" ht="15">
      <c r="A42">
        <v>6</v>
      </c>
      <c r="B42" t="s">
        <v>52</v>
      </c>
      <c r="C42">
        <v>0</v>
      </c>
      <c r="AG42">
        <v>0</v>
      </c>
      <c r="AH42">
        <f t="shared" si="6"/>
        <v>0</v>
      </c>
      <c r="AI42" t="e">
        <f t="shared" si="7"/>
        <v>#NUM!</v>
      </c>
    </row>
    <row r="43" spans="1:35" ht="15">
      <c r="A43">
        <v>7</v>
      </c>
      <c r="B43" t="s">
        <v>59</v>
      </c>
      <c r="C43">
        <v>0</v>
      </c>
      <c r="D43">
        <v>1176</v>
      </c>
      <c r="AG43">
        <v>0</v>
      </c>
      <c r="AH43">
        <f t="shared" si="6"/>
        <v>1</v>
      </c>
      <c r="AI43">
        <f t="shared" si="7"/>
        <v>392</v>
      </c>
    </row>
    <row r="44" spans="1:35" ht="15">
      <c r="A44">
        <v>8</v>
      </c>
      <c r="B44" t="s">
        <v>80</v>
      </c>
      <c r="C44">
        <v>0</v>
      </c>
      <c r="AG44">
        <v>0</v>
      </c>
      <c r="AH44">
        <f t="shared" si="6"/>
        <v>0</v>
      </c>
      <c r="AI44" t="e">
        <f t="shared" si="7"/>
        <v>#NUM!</v>
      </c>
    </row>
    <row r="45" spans="1:35" ht="15">
      <c r="A45">
        <v>9</v>
      </c>
      <c r="B45" t="s">
        <v>82</v>
      </c>
      <c r="C45">
        <v>0</v>
      </c>
      <c r="AG45">
        <v>0</v>
      </c>
      <c r="AH45">
        <f t="shared" si="6"/>
        <v>0</v>
      </c>
      <c r="AI45" t="e">
        <f t="shared" si="7"/>
        <v>#NUM!</v>
      </c>
    </row>
    <row r="46" spans="1:35" ht="15">
      <c r="A46">
        <v>10</v>
      </c>
      <c r="B46" t="s">
        <v>81</v>
      </c>
      <c r="C46">
        <v>0</v>
      </c>
      <c r="AG46">
        <v>0</v>
      </c>
      <c r="AH46">
        <f t="shared" si="6"/>
        <v>0</v>
      </c>
      <c r="AI46" t="e">
        <f t="shared" si="7"/>
        <v>#NUM!</v>
      </c>
    </row>
    <row r="47" spans="1:35" ht="15">
      <c r="A47">
        <v>11</v>
      </c>
      <c r="B47" t="s">
        <v>158</v>
      </c>
      <c r="C47">
        <v>0</v>
      </c>
      <c r="AG47">
        <v>0</v>
      </c>
      <c r="AH47">
        <f t="shared" si="6"/>
        <v>0</v>
      </c>
      <c r="AI47" t="e">
        <f t="shared" si="7"/>
        <v>#NUM!</v>
      </c>
    </row>
    <row r="48" spans="1:35" ht="15">
      <c r="A48">
        <v>12</v>
      </c>
      <c r="B48" t="s">
        <v>58</v>
      </c>
      <c r="C48">
        <v>0</v>
      </c>
      <c r="AG48">
        <v>0</v>
      </c>
      <c r="AH48">
        <f t="shared" si="6"/>
        <v>0</v>
      </c>
      <c r="AI48">
        <v>0</v>
      </c>
    </row>
    <row r="49" spans="1:35" ht="15">
      <c r="A49">
        <v>13</v>
      </c>
      <c r="B49" t="s">
        <v>32</v>
      </c>
      <c r="C49">
        <v>0</v>
      </c>
      <c r="AG49">
        <v>0</v>
      </c>
      <c r="AH49">
        <f t="shared" si="6"/>
        <v>0</v>
      </c>
      <c r="AI49">
        <v>0</v>
      </c>
    </row>
    <row r="50" spans="1:22" ht="15">
      <c r="A50">
        <v>14</v>
      </c>
      <c r="B50" t="s">
        <v>159</v>
      </c>
      <c r="V50">
        <v>1176</v>
      </c>
    </row>
    <row r="51" spans="2:34" ht="15">
      <c r="B51" t="s">
        <v>72</v>
      </c>
      <c r="D51">
        <f aca="true" t="shared" si="8" ref="D51:I51">COUNT(D37:D49)</f>
        <v>2</v>
      </c>
      <c r="E51">
        <f t="shared" si="8"/>
        <v>0</v>
      </c>
      <c r="F51">
        <f t="shared" si="8"/>
        <v>0</v>
      </c>
      <c r="G51">
        <f t="shared" si="8"/>
        <v>0</v>
      </c>
      <c r="H51">
        <f t="shared" si="8"/>
        <v>0</v>
      </c>
      <c r="I51">
        <f t="shared" si="8"/>
        <v>0</v>
      </c>
      <c r="J51">
        <f aca="true" t="shared" si="9" ref="J51:T51">COUNT(J37:J49)</f>
        <v>0</v>
      </c>
      <c r="K51">
        <f t="shared" si="9"/>
        <v>0</v>
      </c>
      <c r="L51">
        <f t="shared" si="9"/>
        <v>0</v>
      </c>
      <c r="M51">
        <f t="shared" si="9"/>
        <v>0</v>
      </c>
      <c r="N51">
        <f t="shared" si="9"/>
        <v>0</v>
      </c>
      <c r="O51">
        <f t="shared" si="9"/>
        <v>0</v>
      </c>
      <c r="P51">
        <f t="shared" si="9"/>
        <v>0</v>
      </c>
      <c r="Q51">
        <f t="shared" si="9"/>
        <v>0</v>
      </c>
      <c r="R51">
        <f t="shared" si="9"/>
        <v>0</v>
      </c>
      <c r="S51">
        <f t="shared" si="9"/>
        <v>0</v>
      </c>
      <c r="T51">
        <f t="shared" si="9"/>
        <v>0</v>
      </c>
      <c r="U51">
        <f aca="true" t="shared" si="10" ref="U51:AF51">COUNT(U37:U49)</f>
        <v>0</v>
      </c>
      <c r="V51">
        <f>COUNT(V37:V50)</f>
        <v>1</v>
      </c>
      <c r="W51">
        <f>COUNT(W37:W50)</f>
        <v>0</v>
      </c>
      <c r="X51">
        <f t="shared" si="10"/>
        <v>0</v>
      </c>
      <c r="Y51">
        <f t="shared" si="10"/>
        <v>0</v>
      </c>
      <c r="Z51">
        <f t="shared" si="10"/>
        <v>0</v>
      </c>
      <c r="AA51">
        <f t="shared" si="10"/>
        <v>0</v>
      </c>
      <c r="AB51">
        <f t="shared" si="10"/>
        <v>0</v>
      </c>
      <c r="AC51">
        <f t="shared" si="10"/>
        <v>0</v>
      </c>
      <c r="AD51">
        <f t="shared" si="10"/>
        <v>0</v>
      </c>
      <c r="AE51">
        <f t="shared" si="10"/>
        <v>0</v>
      </c>
      <c r="AF51">
        <f t="shared" si="10"/>
        <v>0</v>
      </c>
      <c r="AH51">
        <f>SUM(D51:AF51)</f>
        <v>3</v>
      </c>
    </row>
    <row r="53" ht="15">
      <c r="A53" t="s">
        <v>83</v>
      </c>
    </row>
    <row r="54" spans="1:35" ht="15">
      <c r="A54">
        <v>1</v>
      </c>
      <c r="B54" t="s">
        <v>84</v>
      </c>
      <c r="C54">
        <v>0</v>
      </c>
      <c r="AG54">
        <v>0</v>
      </c>
      <c r="AH54">
        <f aca="true" t="shared" si="11" ref="AH54:AH74">COUNT(D54:AF54)</f>
        <v>0</v>
      </c>
      <c r="AI54" t="e">
        <f aca="true" t="shared" si="12" ref="AI54:AI74">AVERAGE((LARGE((C54:AG54),1)),(LARGE((C54:AG54),2)),(LARGE((C54:AG54),3)))</f>
        <v>#NUM!</v>
      </c>
    </row>
    <row r="55" spans="1:35" ht="15">
      <c r="A55">
        <v>2</v>
      </c>
      <c r="B55" t="s">
        <v>87</v>
      </c>
      <c r="C55">
        <v>0</v>
      </c>
      <c r="AG55">
        <v>0</v>
      </c>
      <c r="AH55">
        <f t="shared" si="11"/>
        <v>0</v>
      </c>
      <c r="AI55" t="e">
        <f t="shared" si="12"/>
        <v>#NUM!</v>
      </c>
    </row>
    <row r="56" spans="1:35" ht="15">
      <c r="A56">
        <v>3</v>
      </c>
      <c r="B56" t="s">
        <v>75</v>
      </c>
      <c r="C56">
        <v>0</v>
      </c>
      <c r="AG56">
        <v>0</v>
      </c>
      <c r="AH56">
        <f t="shared" si="11"/>
        <v>0</v>
      </c>
      <c r="AI56" t="e">
        <f t="shared" si="12"/>
        <v>#NUM!</v>
      </c>
    </row>
    <row r="57" spans="1:35" ht="15">
      <c r="A57">
        <v>4</v>
      </c>
      <c r="B57" t="s">
        <v>80</v>
      </c>
      <c r="C57">
        <v>0</v>
      </c>
      <c r="D57">
        <v>1168</v>
      </c>
      <c r="AG57">
        <v>0</v>
      </c>
      <c r="AH57">
        <f t="shared" si="11"/>
        <v>1</v>
      </c>
      <c r="AI57">
        <f t="shared" si="12"/>
        <v>389.3333333333333</v>
      </c>
    </row>
    <row r="58" spans="1:35" ht="15">
      <c r="A58">
        <v>5</v>
      </c>
      <c r="B58" t="s">
        <v>81</v>
      </c>
      <c r="C58">
        <v>0</v>
      </c>
      <c r="D58">
        <v>1154</v>
      </c>
      <c r="AG58">
        <v>0</v>
      </c>
      <c r="AH58">
        <f t="shared" si="11"/>
        <v>1</v>
      </c>
      <c r="AI58">
        <f t="shared" si="12"/>
        <v>384.6666666666667</v>
      </c>
    </row>
    <row r="59" spans="1:35" ht="15">
      <c r="A59">
        <v>6</v>
      </c>
      <c r="B59" t="s">
        <v>74</v>
      </c>
      <c r="C59">
        <v>0</v>
      </c>
      <c r="D59">
        <v>1191</v>
      </c>
      <c r="AG59">
        <v>0</v>
      </c>
      <c r="AH59">
        <f t="shared" si="11"/>
        <v>1</v>
      </c>
      <c r="AI59">
        <f t="shared" si="12"/>
        <v>397</v>
      </c>
    </row>
    <row r="60" spans="1:35" ht="15">
      <c r="A60">
        <v>7</v>
      </c>
      <c r="B60" t="s">
        <v>85</v>
      </c>
      <c r="C60">
        <v>0</v>
      </c>
      <c r="D60">
        <v>1172</v>
      </c>
      <c r="AG60">
        <v>0</v>
      </c>
      <c r="AH60">
        <f t="shared" si="11"/>
        <v>1</v>
      </c>
      <c r="AI60">
        <f t="shared" si="12"/>
        <v>390.6666666666667</v>
      </c>
    </row>
    <row r="61" spans="1:35" ht="15">
      <c r="A61">
        <v>8</v>
      </c>
      <c r="B61" t="s">
        <v>160</v>
      </c>
      <c r="C61">
        <v>0</v>
      </c>
      <c r="AG61">
        <v>0</v>
      </c>
      <c r="AH61">
        <f t="shared" si="11"/>
        <v>0</v>
      </c>
      <c r="AI61" t="e">
        <f t="shared" si="12"/>
        <v>#NUM!</v>
      </c>
    </row>
    <row r="62" spans="1:35" ht="15">
      <c r="A62">
        <v>9</v>
      </c>
      <c r="B62" t="s">
        <v>161</v>
      </c>
      <c r="C62">
        <v>0</v>
      </c>
      <c r="AG62">
        <v>0</v>
      </c>
      <c r="AH62">
        <f t="shared" si="11"/>
        <v>0</v>
      </c>
      <c r="AI62" t="e">
        <f t="shared" si="12"/>
        <v>#NUM!</v>
      </c>
    </row>
    <row r="63" spans="1:35" ht="15">
      <c r="A63">
        <v>10</v>
      </c>
      <c r="B63" t="s">
        <v>32</v>
      </c>
      <c r="C63">
        <v>0</v>
      </c>
      <c r="D63">
        <v>1188</v>
      </c>
      <c r="AG63">
        <v>0</v>
      </c>
      <c r="AH63">
        <f t="shared" si="11"/>
        <v>1</v>
      </c>
      <c r="AI63">
        <f t="shared" si="12"/>
        <v>396</v>
      </c>
    </row>
    <row r="64" spans="1:35" ht="15">
      <c r="A64">
        <v>11</v>
      </c>
      <c r="B64" t="s">
        <v>88</v>
      </c>
      <c r="C64">
        <v>0</v>
      </c>
      <c r="D64">
        <v>1136</v>
      </c>
      <c r="AG64">
        <v>0</v>
      </c>
      <c r="AH64">
        <f t="shared" si="11"/>
        <v>1</v>
      </c>
      <c r="AI64">
        <f t="shared" si="12"/>
        <v>378.6666666666667</v>
      </c>
    </row>
    <row r="65" spans="1:35" ht="15">
      <c r="A65">
        <v>12</v>
      </c>
      <c r="B65" t="s">
        <v>89</v>
      </c>
      <c r="C65">
        <v>0</v>
      </c>
      <c r="AG65">
        <v>0</v>
      </c>
      <c r="AH65">
        <f t="shared" si="11"/>
        <v>0</v>
      </c>
      <c r="AI65" t="e">
        <f t="shared" si="12"/>
        <v>#NUM!</v>
      </c>
    </row>
    <row r="66" spans="1:35" ht="15">
      <c r="A66">
        <v>13</v>
      </c>
      <c r="B66" t="s">
        <v>58</v>
      </c>
      <c r="C66">
        <v>0</v>
      </c>
      <c r="AG66">
        <v>1</v>
      </c>
      <c r="AH66">
        <f t="shared" si="11"/>
        <v>0</v>
      </c>
      <c r="AI66" t="e">
        <f t="shared" si="12"/>
        <v>#NUM!</v>
      </c>
    </row>
    <row r="67" spans="1:35" ht="15">
      <c r="A67">
        <v>14</v>
      </c>
      <c r="B67" t="s">
        <v>54</v>
      </c>
      <c r="C67">
        <v>0</v>
      </c>
      <c r="AG67">
        <v>0</v>
      </c>
      <c r="AH67">
        <f t="shared" si="11"/>
        <v>0</v>
      </c>
      <c r="AI67" t="e">
        <f t="shared" si="12"/>
        <v>#NUM!</v>
      </c>
    </row>
    <row r="68" spans="1:35" ht="15">
      <c r="A68">
        <v>15</v>
      </c>
      <c r="B68" t="s">
        <v>162</v>
      </c>
      <c r="C68">
        <v>0</v>
      </c>
      <c r="AG68">
        <v>0</v>
      </c>
      <c r="AH68">
        <f t="shared" si="11"/>
        <v>0</v>
      </c>
      <c r="AI68" t="e">
        <f t="shared" si="12"/>
        <v>#NUM!</v>
      </c>
    </row>
    <row r="69" spans="1:35" ht="15">
      <c r="A69">
        <v>16</v>
      </c>
      <c r="B69" t="s">
        <v>160</v>
      </c>
      <c r="C69">
        <v>0</v>
      </c>
      <c r="AG69">
        <v>0</v>
      </c>
      <c r="AH69">
        <f t="shared" si="11"/>
        <v>0</v>
      </c>
      <c r="AI69" t="e">
        <f t="shared" si="12"/>
        <v>#NUM!</v>
      </c>
    </row>
    <row r="70" spans="1:35" ht="15">
      <c r="A70">
        <v>17</v>
      </c>
      <c r="B70" t="s">
        <v>163</v>
      </c>
      <c r="C70">
        <v>0</v>
      </c>
      <c r="AG70">
        <v>0</v>
      </c>
      <c r="AH70">
        <f t="shared" si="11"/>
        <v>0</v>
      </c>
      <c r="AI70" t="e">
        <f t="shared" si="12"/>
        <v>#NUM!</v>
      </c>
    </row>
    <row r="71" spans="1:35" ht="15">
      <c r="A71">
        <v>18</v>
      </c>
      <c r="B71" t="s">
        <v>76</v>
      </c>
      <c r="C71">
        <v>0</v>
      </c>
      <c r="D71">
        <v>1173</v>
      </c>
      <c r="AG71">
        <v>0</v>
      </c>
      <c r="AH71">
        <f t="shared" si="11"/>
        <v>1</v>
      </c>
      <c r="AI71">
        <f t="shared" si="12"/>
        <v>391</v>
      </c>
    </row>
    <row r="72" spans="1:35" ht="15">
      <c r="A72">
        <v>19</v>
      </c>
      <c r="B72" t="s">
        <v>52</v>
      </c>
      <c r="C72">
        <v>0</v>
      </c>
      <c r="AG72">
        <v>0</v>
      </c>
      <c r="AH72">
        <f t="shared" si="11"/>
        <v>0</v>
      </c>
      <c r="AI72" t="e">
        <f t="shared" si="12"/>
        <v>#NUM!</v>
      </c>
    </row>
    <row r="73" spans="1:35" ht="15">
      <c r="A73">
        <v>20</v>
      </c>
      <c r="B73" t="s">
        <v>86</v>
      </c>
      <c r="C73">
        <v>0</v>
      </c>
      <c r="AG73">
        <v>0</v>
      </c>
      <c r="AH73">
        <f t="shared" si="11"/>
        <v>0</v>
      </c>
      <c r="AI73" t="e">
        <f t="shared" si="12"/>
        <v>#NUM!</v>
      </c>
    </row>
    <row r="74" spans="1:35" ht="15">
      <c r="A74">
        <v>21</v>
      </c>
      <c r="B74" t="s">
        <v>77</v>
      </c>
      <c r="C74">
        <v>0</v>
      </c>
      <c r="AG74">
        <v>0</v>
      </c>
      <c r="AH74">
        <f t="shared" si="11"/>
        <v>0</v>
      </c>
      <c r="AI74" t="e">
        <f t="shared" si="12"/>
        <v>#NUM!</v>
      </c>
    </row>
    <row r="75" spans="2:34" ht="15">
      <c r="B75" t="s">
        <v>72</v>
      </c>
      <c r="D75">
        <f aca="true" t="shared" si="13" ref="D75:P75">COUNT(D54:D71)</f>
        <v>7</v>
      </c>
      <c r="E75">
        <f t="shared" si="13"/>
        <v>0</v>
      </c>
      <c r="F75">
        <f t="shared" si="13"/>
        <v>0</v>
      </c>
      <c r="G75">
        <f t="shared" si="13"/>
        <v>0</v>
      </c>
      <c r="H75">
        <f t="shared" si="13"/>
        <v>0</v>
      </c>
      <c r="I75">
        <f t="shared" si="13"/>
        <v>0</v>
      </c>
      <c r="J75">
        <f t="shared" si="13"/>
        <v>0</v>
      </c>
      <c r="K75">
        <f t="shared" si="13"/>
        <v>0</v>
      </c>
      <c r="L75">
        <f t="shared" si="13"/>
        <v>0</v>
      </c>
      <c r="M75">
        <f t="shared" si="13"/>
        <v>0</v>
      </c>
      <c r="N75">
        <f t="shared" si="13"/>
        <v>0</v>
      </c>
      <c r="O75">
        <f t="shared" si="13"/>
        <v>0</v>
      </c>
      <c r="P75">
        <f t="shared" si="13"/>
        <v>0</v>
      </c>
      <c r="Q75">
        <f>COUNT(Q54:Q73)</f>
        <v>0</v>
      </c>
      <c r="R75">
        <f aca="true" t="shared" si="14" ref="R75:AF75">COUNT(R54:R72)</f>
        <v>0</v>
      </c>
      <c r="S75">
        <f t="shared" si="14"/>
        <v>0</v>
      </c>
      <c r="T75">
        <f t="shared" si="14"/>
        <v>0</v>
      </c>
      <c r="U75">
        <f>COUNT(U54:U74)</f>
        <v>0</v>
      </c>
      <c r="V75">
        <f>COUNT(V54:V74)</f>
        <v>0</v>
      </c>
      <c r="W75">
        <f t="shared" si="14"/>
        <v>0</v>
      </c>
      <c r="X75">
        <f t="shared" si="14"/>
        <v>0</v>
      </c>
      <c r="Y75">
        <f t="shared" si="14"/>
        <v>0</v>
      </c>
      <c r="Z75">
        <f t="shared" si="14"/>
        <v>0</v>
      </c>
      <c r="AA75">
        <f t="shared" si="14"/>
        <v>0</v>
      </c>
      <c r="AB75">
        <f t="shared" si="14"/>
        <v>0</v>
      </c>
      <c r="AC75">
        <f t="shared" si="14"/>
        <v>0</v>
      </c>
      <c r="AD75">
        <f t="shared" si="14"/>
        <v>0</v>
      </c>
      <c r="AE75">
        <f t="shared" si="14"/>
        <v>0</v>
      </c>
      <c r="AF75">
        <f t="shared" si="14"/>
        <v>0</v>
      </c>
      <c r="AH75">
        <f>SUM(D75:AF75)</f>
        <v>7</v>
      </c>
    </row>
    <row r="77" ht="15">
      <c r="A77" t="s">
        <v>90</v>
      </c>
    </row>
    <row r="78" spans="1:35" ht="15">
      <c r="A78">
        <v>1</v>
      </c>
      <c r="B78" t="s">
        <v>91</v>
      </c>
      <c r="C78">
        <v>0</v>
      </c>
      <c r="AG78">
        <v>0</v>
      </c>
      <c r="AH78">
        <f aca="true" t="shared" si="15" ref="AH78:AH83">COUNT(D78:AF78)</f>
        <v>0</v>
      </c>
      <c r="AI78" t="e">
        <f aca="true" t="shared" si="16" ref="AI78:AI83">AVERAGE((LARGE((C78:AG78),1)),(LARGE((C78:AG78),2)),(LARGE((C78:AG78),3)))</f>
        <v>#NUM!</v>
      </c>
    </row>
    <row r="79" spans="1:35" ht="15">
      <c r="A79">
        <v>2</v>
      </c>
      <c r="B79" t="s">
        <v>161</v>
      </c>
      <c r="C79">
        <v>0</v>
      </c>
      <c r="AG79">
        <v>0</v>
      </c>
      <c r="AH79">
        <f t="shared" si="15"/>
        <v>0</v>
      </c>
      <c r="AI79" t="e">
        <f t="shared" si="16"/>
        <v>#NUM!</v>
      </c>
    </row>
    <row r="80" spans="1:35" ht="15">
      <c r="A80">
        <v>3</v>
      </c>
      <c r="B80" t="s">
        <v>40</v>
      </c>
      <c r="C80">
        <v>0</v>
      </c>
      <c r="AG80">
        <v>0</v>
      </c>
      <c r="AH80">
        <f t="shared" si="15"/>
        <v>0</v>
      </c>
      <c r="AI80" t="e">
        <f t="shared" si="16"/>
        <v>#NUM!</v>
      </c>
    </row>
    <row r="81" spans="1:35" ht="15">
      <c r="A81">
        <v>4</v>
      </c>
      <c r="B81" t="s">
        <v>75</v>
      </c>
      <c r="C81">
        <v>0</v>
      </c>
      <c r="AG81">
        <v>0</v>
      </c>
      <c r="AH81">
        <f t="shared" si="15"/>
        <v>0</v>
      </c>
      <c r="AI81" t="e">
        <f t="shared" si="16"/>
        <v>#NUM!</v>
      </c>
    </row>
    <row r="82" spans="1:35" ht="15">
      <c r="A82">
        <v>5</v>
      </c>
      <c r="B82" t="s">
        <v>43</v>
      </c>
      <c r="C82">
        <v>0</v>
      </c>
      <c r="AG82">
        <v>0</v>
      </c>
      <c r="AH82">
        <f t="shared" si="15"/>
        <v>0</v>
      </c>
      <c r="AI82" t="e">
        <f t="shared" si="16"/>
        <v>#NUM!</v>
      </c>
    </row>
    <row r="83" spans="1:35" ht="15">
      <c r="A83">
        <v>6</v>
      </c>
      <c r="B83" t="s">
        <v>33</v>
      </c>
      <c r="C83">
        <v>0</v>
      </c>
      <c r="AG83">
        <v>0</v>
      </c>
      <c r="AH83">
        <f t="shared" si="15"/>
        <v>0</v>
      </c>
      <c r="AI83" t="e">
        <f t="shared" si="16"/>
        <v>#NUM!</v>
      </c>
    </row>
    <row r="84" spans="2:34" ht="15">
      <c r="B84" t="s">
        <v>72</v>
      </c>
      <c r="D84">
        <f aca="true" t="shared" si="17" ref="D84:AF84">COUNT(D78:D83)</f>
        <v>0</v>
      </c>
      <c r="E84">
        <f t="shared" si="17"/>
        <v>0</v>
      </c>
      <c r="F84">
        <f t="shared" si="17"/>
        <v>0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0</v>
      </c>
      <c r="K84">
        <f t="shared" si="17"/>
        <v>0</v>
      </c>
      <c r="L84">
        <f t="shared" si="17"/>
        <v>0</v>
      </c>
      <c r="M84">
        <f t="shared" si="17"/>
        <v>0</v>
      </c>
      <c r="N84">
        <f t="shared" si="17"/>
        <v>0</v>
      </c>
      <c r="O84">
        <f t="shared" si="17"/>
        <v>0</v>
      </c>
      <c r="P84">
        <f t="shared" si="17"/>
        <v>0</v>
      </c>
      <c r="Q84">
        <f t="shared" si="17"/>
        <v>0</v>
      </c>
      <c r="R84">
        <f t="shared" si="17"/>
        <v>0</v>
      </c>
      <c r="S84">
        <f t="shared" si="17"/>
        <v>0</v>
      </c>
      <c r="T84">
        <f t="shared" si="17"/>
        <v>0</v>
      </c>
      <c r="U84">
        <f>COUNT(U78:U83)</f>
        <v>0</v>
      </c>
      <c r="V84">
        <f t="shared" si="17"/>
        <v>0</v>
      </c>
      <c r="W84">
        <f t="shared" si="17"/>
        <v>0</v>
      </c>
      <c r="X84">
        <f t="shared" si="17"/>
        <v>0</v>
      </c>
      <c r="Y84">
        <f t="shared" si="17"/>
        <v>0</v>
      </c>
      <c r="Z84">
        <f>COUNT(Z78:Z83)</f>
        <v>0</v>
      </c>
      <c r="AA84">
        <f t="shared" si="17"/>
        <v>0</v>
      </c>
      <c r="AB84">
        <f t="shared" si="17"/>
        <v>0</v>
      </c>
      <c r="AC84">
        <f t="shared" si="17"/>
        <v>0</v>
      </c>
      <c r="AD84">
        <f t="shared" si="17"/>
        <v>0</v>
      </c>
      <c r="AE84">
        <f t="shared" si="17"/>
        <v>0</v>
      </c>
      <c r="AF84">
        <f t="shared" si="17"/>
        <v>0</v>
      </c>
      <c r="AG84">
        <v>0</v>
      </c>
      <c r="AH84">
        <f>SUM(D84:AF84)</f>
        <v>0</v>
      </c>
    </row>
    <row r="86" ht="15">
      <c r="B86" t="s">
        <v>92</v>
      </c>
    </row>
    <row r="87" spans="1:35" ht="15">
      <c r="A87">
        <v>1</v>
      </c>
      <c r="B87" t="s">
        <v>93</v>
      </c>
      <c r="C87">
        <v>0</v>
      </c>
      <c r="AG87">
        <v>0</v>
      </c>
      <c r="AH87">
        <f aca="true" t="shared" si="18" ref="AH87:AH94">COUNT(D87:AF87)</f>
        <v>0</v>
      </c>
      <c r="AI87" t="e">
        <f aca="true" t="shared" si="19" ref="AI87:AI94">AVERAGE((LARGE((C87:AG87),1)),(LARGE((C87:AG87),2)),(LARGE((C87:AG87),3)))</f>
        <v>#NUM!</v>
      </c>
    </row>
    <row r="88" spans="1:35" ht="15">
      <c r="A88">
        <v>2</v>
      </c>
      <c r="B88" t="s">
        <v>75</v>
      </c>
      <c r="C88">
        <v>0</v>
      </c>
      <c r="AG88">
        <v>0</v>
      </c>
      <c r="AH88">
        <f t="shared" si="18"/>
        <v>0</v>
      </c>
      <c r="AI88" t="e">
        <f t="shared" si="19"/>
        <v>#NUM!</v>
      </c>
    </row>
    <row r="89" spans="1:35" ht="15">
      <c r="A89">
        <v>3</v>
      </c>
      <c r="B89" t="s">
        <v>161</v>
      </c>
      <c r="C89">
        <v>0</v>
      </c>
      <c r="AG89">
        <v>0</v>
      </c>
      <c r="AH89">
        <f t="shared" si="18"/>
        <v>0</v>
      </c>
      <c r="AI89" t="e">
        <f t="shared" si="19"/>
        <v>#NUM!</v>
      </c>
    </row>
    <row r="90" spans="1:35" ht="15">
      <c r="A90">
        <v>4</v>
      </c>
      <c r="B90" t="s">
        <v>84</v>
      </c>
      <c r="C90">
        <v>0</v>
      </c>
      <c r="AG90">
        <v>0</v>
      </c>
      <c r="AH90">
        <f t="shared" si="18"/>
        <v>0</v>
      </c>
      <c r="AI90" t="e">
        <f t="shared" si="19"/>
        <v>#NUM!</v>
      </c>
    </row>
    <row r="91" spans="1:35" ht="15">
      <c r="A91">
        <v>5</v>
      </c>
      <c r="B91" t="s">
        <v>164</v>
      </c>
      <c r="C91">
        <v>0</v>
      </c>
      <c r="AG91">
        <v>0</v>
      </c>
      <c r="AH91">
        <f t="shared" si="18"/>
        <v>0</v>
      </c>
      <c r="AI91" t="e">
        <f t="shared" si="19"/>
        <v>#NUM!</v>
      </c>
    </row>
    <row r="92" spans="1:35" ht="15">
      <c r="A92">
        <v>6</v>
      </c>
      <c r="B92" t="s">
        <v>87</v>
      </c>
      <c r="C92">
        <v>0</v>
      </c>
      <c r="AG92">
        <v>0</v>
      </c>
      <c r="AH92">
        <f t="shared" si="18"/>
        <v>0</v>
      </c>
      <c r="AI92" t="e">
        <f t="shared" si="19"/>
        <v>#NUM!</v>
      </c>
    </row>
    <row r="93" spans="1:35" ht="15">
      <c r="A93">
        <v>7</v>
      </c>
      <c r="B93" t="s">
        <v>154</v>
      </c>
      <c r="C93">
        <v>0</v>
      </c>
      <c r="AG93">
        <v>1</v>
      </c>
      <c r="AH93">
        <f t="shared" si="18"/>
        <v>0</v>
      </c>
      <c r="AI93" t="e">
        <f t="shared" si="19"/>
        <v>#NUM!</v>
      </c>
    </row>
    <row r="94" spans="1:35" ht="15">
      <c r="A94">
        <v>8</v>
      </c>
      <c r="B94" t="s">
        <v>43</v>
      </c>
      <c r="C94">
        <v>0</v>
      </c>
      <c r="AG94">
        <v>0</v>
      </c>
      <c r="AH94">
        <f t="shared" si="18"/>
        <v>0</v>
      </c>
      <c r="AI94" t="e">
        <f t="shared" si="19"/>
        <v>#NUM!</v>
      </c>
    </row>
    <row r="95" spans="2:34" ht="15">
      <c r="B95" t="s">
        <v>72</v>
      </c>
      <c r="D95">
        <f aca="true" t="shared" si="20" ref="D95:AD95">COUNT(D87:D91)</f>
        <v>0</v>
      </c>
      <c r="E95">
        <f t="shared" si="20"/>
        <v>0</v>
      </c>
      <c r="F95">
        <f t="shared" si="20"/>
        <v>0</v>
      </c>
      <c r="G95">
        <f t="shared" si="20"/>
        <v>0</v>
      </c>
      <c r="H95">
        <f t="shared" si="20"/>
        <v>0</v>
      </c>
      <c r="I95">
        <f t="shared" si="20"/>
        <v>0</v>
      </c>
      <c r="J95">
        <f t="shared" si="20"/>
        <v>0</v>
      </c>
      <c r="K95">
        <f t="shared" si="20"/>
        <v>0</v>
      </c>
      <c r="L95">
        <f t="shared" si="20"/>
        <v>0</v>
      </c>
      <c r="M95">
        <f t="shared" si="20"/>
        <v>0</v>
      </c>
      <c r="N95">
        <f t="shared" si="20"/>
        <v>0</v>
      </c>
      <c r="O95">
        <f t="shared" si="20"/>
        <v>0</v>
      </c>
      <c r="P95">
        <f t="shared" si="20"/>
        <v>0</v>
      </c>
      <c r="Q95">
        <f t="shared" si="20"/>
        <v>0</v>
      </c>
      <c r="R95">
        <f t="shared" si="20"/>
        <v>0</v>
      </c>
      <c r="S95">
        <f t="shared" si="20"/>
        <v>0</v>
      </c>
      <c r="T95">
        <f t="shared" si="20"/>
        <v>0</v>
      </c>
      <c r="U95">
        <f>COUNT(U87:U91)</f>
        <v>0</v>
      </c>
      <c r="V95">
        <f>COUNT(V87:V92)</f>
        <v>0</v>
      </c>
      <c r="W95">
        <f>COUNT(W87:W92)</f>
        <v>0</v>
      </c>
      <c r="X95">
        <f t="shared" si="20"/>
        <v>0</v>
      </c>
      <c r="Y95">
        <f t="shared" si="20"/>
        <v>0</v>
      </c>
      <c r="Z95">
        <f>COUNT(Z87:Z94)</f>
        <v>0</v>
      </c>
      <c r="AA95">
        <f t="shared" si="20"/>
        <v>0</v>
      </c>
      <c r="AB95">
        <f t="shared" si="20"/>
        <v>0</v>
      </c>
      <c r="AC95">
        <f t="shared" si="20"/>
        <v>0</v>
      </c>
      <c r="AD95">
        <f t="shared" si="20"/>
        <v>0</v>
      </c>
      <c r="AE95">
        <f>COUNT(AE87:AE91)</f>
        <v>0</v>
      </c>
      <c r="AF95">
        <f>COUNT(AF87:AF91)</f>
        <v>0</v>
      </c>
      <c r="AH95">
        <f>SUM(D95:AF95)</f>
        <v>0</v>
      </c>
    </row>
    <row r="96" spans="1:34" ht="15">
      <c r="A96" t="s">
        <v>94</v>
      </c>
      <c r="D96">
        <f aca="true" t="shared" si="21" ref="D96:Z96">SUM(D95,D84,D75,D51,D34,D11)</f>
        <v>15</v>
      </c>
      <c r="E96">
        <f t="shared" si="21"/>
        <v>0</v>
      </c>
      <c r="F96">
        <f t="shared" si="21"/>
        <v>0</v>
      </c>
      <c r="G96">
        <f t="shared" si="21"/>
        <v>0</v>
      </c>
      <c r="H96">
        <f t="shared" si="21"/>
        <v>0</v>
      </c>
      <c r="I96">
        <f t="shared" si="21"/>
        <v>0</v>
      </c>
      <c r="J96">
        <f t="shared" si="21"/>
        <v>0</v>
      </c>
      <c r="K96">
        <f t="shared" si="21"/>
        <v>0</v>
      </c>
      <c r="L96">
        <f t="shared" si="21"/>
        <v>0</v>
      </c>
      <c r="M96">
        <f t="shared" si="21"/>
        <v>0</v>
      </c>
      <c r="N96">
        <f t="shared" si="21"/>
        <v>0</v>
      </c>
      <c r="O96">
        <f t="shared" si="21"/>
        <v>0</v>
      </c>
      <c r="P96">
        <f t="shared" si="21"/>
        <v>0</v>
      </c>
      <c r="Q96">
        <f t="shared" si="21"/>
        <v>0</v>
      </c>
      <c r="R96">
        <f t="shared" si="21"/>
        <v>0</v>
      </c>
      <c r="S96">
        <f t="shared" si="21"/>
        <v>0</v>
      </c>
      <c r="T96">
        <f t="shared" si="21"/>
        <v>0</v>
      </c>
      <c r="U96">
        <f t="shared" si="21"/>
        <v>0</v>
      </c>
      <c r="V96">
        <f t="shared" si="21"/>
        <v>1</v>
      </c>
      <c r="W96">
        <f t="shared" si="21"/>
        <v>0</v>
      </c>
      <c r="X96">
        <f t="shared" si="21"/>
        <v>0</v>
      </c>
      <c r="Y96">
        <f t="shared" si="21"/>
        <v>0</v>
      </c>
      <c r="Z96">
        <f t="shared" si="21"/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H96">
        <f>SUM(AH11,AH34,AH51,AH75,AH84,AH95)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Zemko</dc:creator>
  <cp:keywords/>
  <dc:description/>
  <cp:lastModifiedBy>Miliculka</cp:lastModifiedBy>
  <cp:lastPrinted>2017-04-20T09:00:13Z</cp:lastPrinted>
  <dcterms:created xsi:type="dcterms:W3CDTF">2012-02-21T18:50:51Z</dcterms:created>
  <dcterms:modified xsi:type="dcterms:W3CDTF">2020-01-30T17:08:59Z</dcterms:modified>
  <cp:category/>
  <cp:version/>
  <cp:contentType/>
  <cp:contentStatus/>
</cp:coreProperties>
</file>