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firstSheet="1" activeTab="2"/>
  </bookViews>
  <sheets>
    <sheet name="Nominácia 2006_ 2007_ 2008" sheetId="1" state="hidden" r:id="rId1"/>
    <sheet name="Legenda" sheetId="2" r:id="rId2"/>
    <sheet name="60" sheetId="3" r:id="rId3"/>
    <sheet name="3x40, Pi 25 m" sheetId="4" r:id="rId4"/>
    <sheet name="Športovci" sheetId="5" state="hidden" r:id="rId5"/>
    <sheet name="Treneri" sheetId="6" state="hidden" r:id="rId6"/>
    <sheet name="List1" sheetId="7" state="hidden" r:id="rId7"/>
    <sheet name="Družstvá" sheetId="8" state="hidden" r:id="rId8"/>
  </sheets>
  <externalReferences>
    <externalReference r:id="rId11"/>
    <externalReference r:id="rId12"/>
    <externalReference r:id="rId13"/>
  </externalReferences>
  <definedNames>
    <definedName name="_xlnm.Print_Titles" localSheetId="3">'3x40, Pi 25 m'!$8:$9</definedName>
    <definedName name="_xlnm.Print_Titles" localSheetId="2">'60'!$8:$9</definedName>
    <definedName name="_xlnm.Print_Titles" localSheetId="1">'Legenda'!$3:$4</definedName>
  </definedNames>
  <calcPr fullCalcOnLoad="1"/>
</workbook>
</file>

<file path=xl/sharedStrings.xml><?xml version="1.0" encoding="utf-8"?>
<sst xmlns="http://schemas.openxmlformats.org/spreadsheetml/2006/main" count="1958" uniqueCount="791">
  <si>
    <t>Tabuľka výsledkov a počtov nominácie 2006</t>
  </si>
  <si>
    <t>Disciplína/kategória - chlapci</t>
  </si>
  <si>
    <t>Nomin.</t>
  </si>
  <si>
    <t>Min. výsledok</t>
  </si>
  <si>
    <t>Disciplína/kategória - dievčatá</t>
  </si>
  <si>
    <t>VzPi 40 - D 16</t>
  </si>
  <si>
    <t>VzPi 40 - Dk 16</t>
  </si>
  <si>
    <t>VzPi 40 - Mc 14</t>
  </si>
  <si>
    <t>-</t>
  </si>
  <si>
    <t>VzPu 40 - D 16</t>
  </si>
  <si>
    <t>VzPu 40 - Dk 16</t>
  </si>
  <si>
    <t>VzPu 40 ľah - D 16</t>
  </si>
  <si>
    <t>VzPu 40 ľah - Dk 16</t>
  </si>
  <si>
    <t>VzPu 40 ľah - Mc 14</t>
  </si>
  <si>
    <t>VzPu 40 ľah - Md 14</t>
  </si>
  <si>
    <t>VzPu 3x20 - D 16</t>
  </si>
  <si>
    <t>VzPu 3x20 - Dk 14</t>
  </si>
  <si>
    <t>VzPu 30 SLAV - D 16</t>
  </si>
  <si>
    <t>VzPu 30 SLAV - Dk 16</t>
  </si>
  <si>
    <t>VzPu 30 SLAV - Mc 14</t>
  </si>
  <si>
    <t>VzPu 30 SLAV - Md 14</t>
  </si>
  <si>
    <t>Spolu</t>
  </si>
  <si>
    <t>Tabuľka výsledkov a počtov nominácie 2007</t>
  </si>
  <si>
    <t>VzPu 3x20 - Dk 16</t>
  </si>
  <si>
    <t>Tabuľka výsledkov a počtov nominácie 2008</t>
  </si>
  <si>
    <t>Tabuľka výsledkov a počtov nominácie 2009</t>
  </si>
  <si>
    <t xml:space="preserve">PRIEZVISKO     </t>
  </si>
  <si>
    <t>MENO</t>
  </si>
  <si>
    <t>NLML ŽILINA</t>
  </si>
  <si>
    <t>NLML BREZNO</t>
  </si>
  <si>
    <t>Tomáš</t>
  </si>
  <si>
    <t>Michal</t>
  </si>
  <si>
    <t>MŠK Brezno</t>
  </si>
  <si>
    <t>SAV BA</t>
  </si>
  <si>
    <t>ŠSK Šarišské Michaľany</t>
  </si>
  <si>
    <t>ŠSK Príbelce</t>
  </si>
  <si>
    <t>Juraj</t>
  </si>
  <si>
    <t>Júlia</t>
  </si>
  <si>
    <t>ŠSK Vištuk</t>
  </si>
  <si>
    <t>Martin</t>
  </si>
  <si>
    <t>ŠSK Podhradová KE</t>
  </si>
  <si>
    <t>Jozef</t>
  </si>
  <si>
    <t>ŠSK  Šaľa</t>
  </si>
  <si>
    <t>ANSCHÜTZ - Kolta</t>
  </si>
  <si>
    <t>ŠKP Martin</t>
  </si>
  <si>
    <t>ŠKP Prešov - Sekčov</t>
  </si>
  <si>
    <t>ŠSK BETA 77 Holíč</t>
  </si>
  <si>
    <t>ŠSO pri ZŠ Svätý Peter</t>
  </si>
  <si>
    <t>ŠKP Štrbské Pleso</t>
  </si>
  <si>
    <t>ZO - SZTŠ, ŠSK Hôrky</t>
  </si>
  <si>
    <t>ŠSK Podhradová</t>
  </si>
  <si>
    <t>ŠSK Bánov</t>
  </si>
  <si>
    <t>Plešivec</t>
  </si>
  <si>
    <t>ŠSK Turany</t>
  </si>
  <si>
    <t>ŠKP Prešov</t>
  </si>
  <si>
    <t>ŠSK ul. Pionierov Rožňava</t>
  </si>
  <si>
    <t>Peter</t>
  </si>
  <si>
    <t>ŠSK Martin</t>
  </si>
  <si>
    <t>BETA Holíč</t>
  </si>
  <si>
    <t>ZŠ Svätý Peter</t>
  </si>
  <si>
    <t>EXAPRO Michalovce</t>
  </si>
  <si>
    <t>ŠAĽA</t>
  </si>
  <si>
    <t>ROŽŇAVA</t>
  </si>
  <si>
    <t>NLML PReŠOV</t>
  </si>
  <si>
    <t>NLML HOLÍČ</t>
  </si>
  <si>
    <t>Štartov</t>
  </si>
  <si>
    <t>Priemer z 3 štartov</t>
  </si>
  <si>
    <t>VzPi 40 - dorast</t>
  </si>
  <si>
    <t>ŠŠS ZŠ - Príbelce</t>
  </si>
  <si>
    <t>ŠSK Prešov - Solivar</t>
  </si>
  <si>
    <t>ŠŠS SNV A</t>
  </si>
  <si>
    <t>ŠŠS SNV B</t>
  </si>
  <si>
    <t>Počet družstiev</t>
  </si>
  <si>
    <t>SLÁVIA - mládež</t>
  </si>
  <si>
    <t>Hôrky A</t>
  </si>
  <si>
    <t>Šaľa</t>
  </si>
  <si>
    <t>Hôrky B</t>
  </si>
  <si>
    <t>Prešov - Solivar</t>
  </si>
  <si>
    <t>ŠKP Prešov ZŠ Šrobárová</t>
  </si>
  <si>
    <t>VzPu 40 ľah - mládež</t>
  </si>
  <si>
    <t>Rožňava A</t>
  </si>
  <si>
    <t>ŠŠS ZŠ Príbelce</t>
  </si>
  <si>
    <t>Prešov - Solivar A</t>
  </si>
  <si>
    <t>VzPu 40 ľah - dorast</t>
  </si>
  <si>
    <t>Vištuk I</t>
  </si>
  <si>
    <t>ŠSLH ZŠ Priehradná MT</t>
  </si>
  <si>
    <t>Sv.Peter</t>
  </si>
  <si>
    <t>Podhradová Košice</t>
  </si>
  <si>
    <t>ŠKP Šrbské Pleso</t>
  </si>
  <si>
    <t>ŠSZČ Kolta</t>
  </si>
  <si>
    <t>VzPu 40</t>
  </si>
  <si>
    <t>ŠKP Prešov – ZŠ Šrobárová</t>
  </si>
  <si>
    <t>VzPu 3x20</t>
  </si>
  <si>
    <t>ŠKP Prešov -ZŠ Šrobárová</t>
  </si>
  <si>
    <t>Celkom štartov družstiev</t>
  </si>
  <si>
    <t>Prehľad športovcov na M SR 2009</t>
  </si>
  <si>
    <t>P.č.</t>
  </si>
  <si>
    <t>Č. č. SSZ</t>
  </si>
  <si>
    <t>Rn</t>
  </si>
  <si>
    <t>Klub</t>
  </si>
  <si>
    <t>Pi40</t>
  </si>
  <si>
    <t>Pu40</t>
  </si>
  <si>
    <t>Pu 40 ľah</t>
  </si>
  <si>
    <t>3x20</t>
  </si>
  <si>
    <t>SLAV</t>
  </si>
  <si>
    <t>Počet štartov</t>
  </si>
  <si>
    <t>BALÁŽ</t>
  </si>
  <si>
    <t>SŠS LŠ - Lipt. Hrádok</t>
  </si>
  <si>
    <t>BENDEL</t>
  </si>
  <si>
    <t>ŠSK SAV Bratislava</t>
  </si>
  <si>
    <t>ISSF</t>
  </si>
  <si>
    <t>BERNÁT</t>
  </si>
  <si>
    <t>Jaroslav</t>
  </si>
  <si>
    <t>ŠSK Skýcov</t>
  </si>
  <si>
    <t>ŽILINSKÝ</t>
  </si>
  <si>
    <t>ŽULOVÁ</t>
  </si>
  <si>
    <t>Počet športovcov</t>
  </si>
  <si>
    <t>S16/13417</t>
  </si>
  <si>
    <t>BESTA</t>
  </si>
  <si>
    <t>SŠS LŠ - Liptovský Hrádok</t>
  </si>
  <si>
    <t>S17/14038</t>
  </si>
  <si>
    <t>HUBÁČEK</t>
  </si>
  <si>
    <t>Branislav</t>
  </si>
  <si>
    <t>S17/14268</t>
  </si>
  <si>
    <t>JANCEK</t>
  </si>
  <si>
    <t>ŠSK Hruštín</t>
  </si>
  <si>
    <t>Za/1</t>
  </si>
  <si>
    <t>S17/14471</t>
  </si>
  <si>
    <t>ADAMOV</t>
  </si>
  <si>
    <t>Prehľad športovcov a trénerov na M SR 2009</t>
  </si>
  <si>
    <t>KLUBY</t>
  </si>
  <si>
    <t>športovcov</t>
  </si>
  <si>
    <t>tréneri</t>
  </si>
  <si>
    <t>ŠSK pri ZŠ Plešivec</t>
  </si>
  <si>
    <t>ŠSK pri ZŠ Priehradná</t>
  </si>
  <si>
    <t>ŠSK ŠKP Martin</t>
  </si>
  <si>
    <t>ŠSK "GREBPARK" Poprad</t>
  </si>
  <si>
    <t>ŠSK Margecany</t>
  </si>
  <si>
    <t>ŠSK pri OŠG Košice</t>
  </si>
  <si>
    <t>ŠSK Spišská Teplica</t>
  </si>
  <si>
    <t>MK ZA MARTIN</t>
  </si>
  <si>
    <t>MK ZA Martin</t>
  </si>
  <si>
    <t>NLML PRAŠICE</t>
  </si>
  <si>
    <t>MK PREŠOV</t>
  </si>
  <si>
    <t>MK BA VIŠTUK</t>
  </si>
  <si>
    <t>MK BREZNO</t>
  </si>
  <si>
    <t>MK HOLÍČ</t>
  </si>
  <si>
    <t>MK SNV</t>
  </si>
  <si>
    <t>MK ŠAĽA</t>
  </si>
  <si>
    <t>Šarišské Michaľany</t>
  </si>
  <si>
    <t>Vištuk</t>
  </si>
  <si>
    <t>GREBPARK Poprad</t>
  </si>
  <si>
    <t>Podhrad.Ke</t>
  </si>
  <si>
    <t xml:space="preserve">ŠSK Martin </t>
  </si>
  <si>
    <t>Šaľa B</t>
  </si>
  <si>
    <t>SNV B</t>
  </si>
  <si>
    <t>Rožňava</t>
  </si>
  <si>
    <t>ŠKP Prešov - A ZŠ Šrobárová</t>
  </si>
  <si>
    <t>ŠSLH Turany</t>
  </si>
  <si>
    <t>Šaľa 2</t>
  </si>
  <si>
    <t>Vištuk II</t>
  </si>
  <si>
    <t>ŠS Lipt.Hrádok Turany</t>
  </si>
  <si>
    <t>ŠKP Martin ŠSZČ LH</t>
  </si>
  <si>
    <t>Vištuk III</t>
  </si>
  <si>
    <t>Podhradová KE</t>
  </si>
  <si>
    <t>Alex</t>
  </si>
  <si>
    <t>Podujatie:</t>
  </si>
  <si>
    <t>Miesto:</t>
  </si>
  <si>
    <t>Brezno</t>
  </si>
  <si>
    <t>Por.</t>
  </si>
  <si>
    <t>Št. č.</t>
  </si>
  <si>
    <t>Dr.</t>
  </si>
  <si>
    <t>Priezvisko</t>
  </si>
  <si>
    <t>meno</t>
  </si>
  <si>
    <t>K l u b</t>
  </si>
  <si>
    <t>C</t>
  </si>
  <si>
    <t>S</t>
  </si>
  <si>
    <t>Terč</t>
  </si>
  <si>
    <t>d</t>
  </si>
  <si>
    <t>j</t>
  </si>
  <si>
    <t>k</t>
  </si>
  <si>
    <t>m</t>
  </si>
  <si>
    <t>KORTÁN</t>
  </si>
  <si>
    <t>Dátum:</t>
  </si>
  <si>
    <t>S25/17198</t>
  </si>
  <si>
    <t>BB0119</t>
  </si>
  <si>
    <t>MŠK - Brezno</t>
  </si>
  <si>
    <t>S24/17150</t>
  </si>
  <si>
    <t>NZ0343</t>
  </si>
  <si>
    <t>S24/16834</t>
  </si>
  <si>
    <t>Výsledková listina</t>
  </si>
  <si>
    <t>S23/14836</t>
  </si>
  <si>
    <t>ŇAKATOVÁ</t>
  </si>
  <si>
    <t>Zuzana</t>
  </si>
  <si>
    <t>PO0028</t>
  </si>
  <si>
    <t>ŠKP - Prešov - SEKČOV</t>
  </si>
  <si>
    <t>Veronika</t>
  </si>
  <si>
    <t>S26/17980</t>
  </si>
  <si>
    <t>LUKÁČ</t>
  </si>
  <si>
    <t>Nikolas</t>
  </si>
  <si>
    <t>S25/17302</t>
  </si>
  <si>
    <t>DANIELOVÁ</t>
  </si>
  <si>
    <t>MT0029</t>
  </si>
  <si>
    <t>ŠSK mesta - Martin</t>
  </si>
  <si>
    <t>Usporiadateľ:</t>
  </si>
  <si>
    <t>ŠSK abc</t>
  </si>
  <si>
    <t>ĽMa 60 - muži</t>
  </si>
  <si>
    <t>PHK: Myxxx KABC A 999</t>
  </si>
  <si>
    <t>HR: Hjm MNCP A 998</t>
  </si>
  <si>
    <t>IDN člen</t>
  </si>
  <si>
    <t>IDN klub</t>
  </si>
  <si>
    <t>ĽMa 60 - juniori</t>
  </si>
  <si>
    <t>BT 30+30</t>
  </si>
  <si>
    <t>Bežiaci terč 30 + 30 - 50  m</t>
  </si>
  <si>
    <t>BT 40 mix</t>
  </si>
  <si>
    <t>Bežiaci terč 40 mix - 50  m</t>
  </si>
  <si>
    <t>LM 30</t>
  </si>
  <si>
    <t>Ľubovolná malokalibrovka 30</t>
  </si>
  <si>
    <t>LM 3x20</t>
  </si>
  <si>
    <t>Ľubovolná malokalibrovka 3 x 20</t>
  </si>
  <si>
    <t>LPi 30</t>
  </si>
  <si>
    <t>Ľubovolná pištoľ 30</t>
  </si>
  <si>
    <t>SpMa 30</t>
  </si>
  <si>
    <t>Športová malokalibrovka 30</t>
  </si>
  <si>
    <t>SpMa 3x10</t>
  </si>
  <si>
    <t>Športová malokalibrovka 3 x 10</t>
  </si>
  <si>
    <t>SpPi 15+15</t>
  </si>
  <si>
    <t>Športová pištoľ 15 + 15</t>
  </si>
  <si>
    <t>StPi 3x10</t>
  </si>
  <si>
    <t>Štandardná pištoľ 3 x 10</t>
  </si>
  <si>
    <t>Štandardná pištoľ 3 x 20</t>
  </si>
  <si>
    <t>VPi 15+15</t>
  </si>
  <si>
    <t>Veľkokalibrová pištoľ 15 + 15</t>
  </si>
  <si>
    <t>Veľkokalibrová pištoľ 30 + 30</t>
  </si>
  <si>
    <t>VPipl-OP 30+30</t>
  </si>
  <si>
    <t>Veľkokalibrová pištoľ plášťové strelivo - OPEN 30 + 30</t>
  </si>
  <si>
    <t>VPipl-ST 30+30</t>
  </si>
  <si>
    <t>Veľkokalibrová pištoľ plášťové strelivo - STANDARD 30 + 30</t>
  </si>
  <si>
    <t>VT 3x20</t>
  </si>
  <si>
    <t>Veľkokalibrová terčovnica 3 x 20</t>
  </si>
  <si>
    <t>VzBT 20+20</t>
  </si>
  <si>
    <t>Vzduchovkový bežiaci terč 20 + 20 - 10  m</t>
  </si>
  <si>
    <t>VzBT 30+30</t>
  </si>
  <si>
    <t>Vzduchovkový bežiaci terč 30 + 30 - 10  m</t>
  </si>
  <si>
    <t>VzRPi 2x30</t>
  </si>
  <si>
    <t>Vzduchová rychlopalná pištoľ 2x30</t>
  </si>
  <si>
    <t>VzSpPi 30+30</t>
  </si>
  <si>
    <t>Vzduchová športová pištoľ 30+30</t>
  </si>
  <si>
    <t>VzStPi 3x20</t>
  </si>
  <si>
    <t>Vzduchová štandardná pištoľ 3x20</t>
  </si>
  <si>
    <t>Ľubovolná malokalibrovka 3 x 40</t>
  </si>
  <si>
    <t>Ľubovolná malokalibrovka 60</t>
  </si>
  <si>
    <t>Športová malokalibrovka 3 x 20</t>
  </si>
  <si>
    <t>Športová malokalibrovka 60</t>
  </si>
  <si>
    <t>VzPu 60</t>
  </si>
  <si>
    <t>Vzduchová puška 60</t>
  </si>
  <si>
    <t>Vzduchová puška 40</t>
  </si>
  <si>
    <t>Ľubovolná pištoľ 60</t>
  </si>
  <si>
    <t>Rychlopaľná pištoľ 2 x 30</t>
  </si>
  <si>
    <t>Športová pištoľ 30 + 30</t>
  </si>
  <si>
    <t>VzPi 60</t>
  </si>
  <si>
    <t>Vzduchová pištoľ 60</t>
  </si>
  <si>
    <t>VzPi 40</t>
  </si>
  <si>
    <t>Vzduchová pištoľ 40</t>
  </si>
  <si>
    <t>VzPu mix</t>
  </si>
  <si>
    <t>Vzduchová puška - družstvá mix</t>
  </si>
  <si>
    <t>VzPi mix</t>
  </si>
  <si>
    <t>Vzduchová pištoľ - družstvá mix</t>
  </si>
  <si>
    <t>Ľubovolná pištoľ 40</t>
  </si>
  <si>
    <t>Mariette</t>
  </si>
  <si>
    <t>Perkusný revolver</t>
  </si>
  <si>
    <t>trap 125</t>
  </si>
  <si>
    <t>Trap 125</t>
  </si>
  <si>
    <t>trap 75</t>
  </si>
  <si>
    <t>Trap 75</t>
  </si>
  <si>
    <t>Remington</t>
  </si>
  <si>
    <t>Dvojdisciplína perkusný revolver 50/25m - orginál</t>
  </si>
  <si>
    <t>skeet 125</t>
  </si>
  <si>
    <t>Skeet 125</t>
  </si>
  <si>
    <t>skeet 75</t>
  </si>
  <si>
    <t>Skeet 75</t>
  </si>
  <si>
    <t>DT 150</t>
  </si>
  <si>
    <t>Double trap 150</t>
  </si>
  <si>
    <t>DT 120</t>
  </si>
  <si>
    <t>Double trap 120</t>
  </si>
  <si>
    <t>UT</t>
  </si>
  <si>
    <t>Univerzálny trap</t>
  </si>
  <si>
    <t>Vzduchová puška 40 ľah</t>
  </si>
  <si>
    <t>Vzduchová puška 3 x 20</t>
  </si>
  <si>
    <t>Vzduchová puška SLAVIA 30</t>
  </si>
  <si>
    <t>VT 60</t>
  </si>
  <si>
    <t>Veľkokalibrová terčovnica 60</t>
  </si>
  <si>
    <t>VPi-sl 3x20</t>
  </si>
  <si>
    <t>Veľkokalibrová pištoľ služobná 3 x 20</t>
  </si>
  <si>
    <t>VT 3x40</t>
  </si>
  <si>
    <t>Veľkokalibrová terčovnica 3 x 40</t>
  </si>
  <si>
    <t>VŠtPu 3x20</t>
  </si>
  <si>
    <t>Štandardná puška 3 x 20</t>
  </si>
  <si>
    <t xml:space="preserve">VPuVv </t>
  </si>
  <si>
    <t>Veľkokalibrová puška veľké vzdialenosti</t>
  </si>
  <si>
    <t>Berdan</t>
  </si>
  <si>
    <t>HUN</t>
  </si>
  <si>
    <t>Colt</t>
  </si>
  <si>
    <t>Perkusný revolver - orginál</t>
  </si>
  <si>
    <t>Cominazzo</t>
  </si>
  <si>
    <t>Kresadlová pištoľ - orginál</t>
  </si>
  <si>
    <t>Donald Malson</t>
  </si>
  <si>
    <t>Ľubovolný perkusný revolver 50 m - replika</t>
  </si>
  <si>
    <t>Kuchenreuter</t>
  </si>
  <si>
    <t>Perkusná pištoľ - replika</t>
  </si>
  <si>
    <t>Lamarmora</t>
  </si>
  <si>
    <t>Perkusná vojenská puška - replika (stoj)</t>
  </si>
  <si>
    <t>Tanegashima</t>
  </si>
  <si>
    <t>Knôtová puška - replika</t>
  </si>
  <si>
    <t>Tanzutsu</t>
  </si>
  <si>
    <t>Knôtová pištoľ - orginál</t>
  </si>
  <si>
    <t>Trapper</t>
  </si>
  <si>
    <t>Lovecká puška</t>
  </si>
  <si>
    <t>Vetterli</t>
  </si>
  <si>
    <t>Perkusná puška - orginál (stoj)</t>
  </si>
  <si>
    <t>Walkyrie</t>
  </si>
  <si>
    <t>Perkusná puška - replika 100 m (ľah, ženy)</t>
  </si>
  <si>
    <t>Whitworth</t>
  </si>
  <si>
    <t>Perkusná puška - replika 100 m (ľah)</t>
  </si>
  <si>
    <t>Miquelet</t>
  </si>
  <si>
    <t>Kresadlová vojenská puška - replika (stoj)</t>
  </si>
  <si>
    <t>Hizadai</t>
  </si>
  <si>
    <t>Minie</t>
  </si>
  <si>
    <t>Perkusná vojenská puška - replika (ľah)</t>
  </si>
  <si>
    <t>Maximilian</t>
  </si>
  <si>
    <t>Ľubovolná kresadlová puška - replika (ľah)</t>
  </si>
  <si>
    <t>VPi-sl 3x10</t>
  </si>
  <si>
    <t>Veľkokalibrová pištoľ služobná 3 x 10</t>
  </si>
  <si>
    <t>Pennsylvania</t>
  </si>
  <si>
    <t>Kresadlová puška - replika (stoj)</t>
  </si>
  <si>
    <t>LM 3x40 - muži</t>
  </si>
  <si>
    <t>LM 3x40 - juniori</t>
  </si>
  <si>
    <t>SpMa 3x20 - kadeti</t>
  </si>
  <si>
    <t>SpMa 3x20 - ženy</t>
  </si>
  <si>
    <t>SpMa 3x20 - juniorky</t>
  </si>
  <si>
    <t>SpMa 3x20 - dorastenky</t>
  </si>
  <si>
    <t>SpMa 3x20 - kadetky</t>
  </si>
  <si>
    <t>SpMa 3x20 - dorastenci</t>
  </si>
  <si>
    <t>Skratka disciplíny - kategória</t>
  </si>
  <si>
    <t>Disciplína</t>
  </si>
  <si>
    <t>SpMa 60 - ženy</t>
  </si>
  <si>
    <t>SpMa 60 - juniorky</t>
  </si>
  <si>
    <t>SpMa 60 - kadetky</t>
  </si>
  <si>
    <t>SpMa 60 - dorastenky</t>
  </si>
  <si>
    <t>SpMa 60 - dorastenci</t>
  </si>
  <si>
    <t>DOPLNKOVÉ disciplíny</t>
  </si>
  <si>
    <t>Muži</t>
  </si>
  <si>
    <t>z</t>
  </si>
  <si>
    <t>Ženy</t>
  </si>
  <si>
    <t>Juniori v roku súťaže 19 a 20 rokov</t>
  </si>
  <si>
    <t>jk</t>
  </si>
  <si>
    <t>Juniorky v roku súťaže 19 a 20 rokov</t>
  </si>
  <si>
    <t>Kadeti v roku súťaže 17 a 18 rokov</t>
  </si>
  <si>
    <t>kk</t>
  </si>
  <si>
    <t>Kadetky v roku súťaže 17 a 18 rokov</t>
  </si>
  <si>
    <t>Dorastenci v roku súťaže 16 a menej rokov</t>
  </si>
  <si>
    <t>dk</t>
  </si>
  <si>
    <t>Dorastenky v roku súťaže 16 a menej rokov</t>
  </si>
  <si>
    <t>ml-ch</t>
  </si>
  <si>
    <t>Mládež chlapci v roku súťaže 14 a menej rokov</t>
  </si>
  <si>
    <t>ml-dv</t>
  </si>
  <si>
    <t>Mládež dievčatá v roku súťaže 14 a menej rokov</t>
  </si>
  <si>
    <t>s1</t>
  </si>
  <si>
    <t>Seniori v roku súťaže 46 a viacej rokov</t>
  </si>
  <si>
    <t>tp</t>
  </si>
  <si>
    <t>Telesne postihnutý</t>
  </si>
  <si>
    <t>KATEGÓRIE</t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</si>
  <si>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kľak</t>
    </r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</si>
  <si>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ľah</t>
    </r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</si>
  <si>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stoj</t>
    </r>
  </si>
  <si>
    <t>1. SLm, VC, LTM, EXTRALIGA, ..........</t>
  </si>
  <si>
    <t>LPi 60 - juniori</t>
  </si>
  <si>
    <t>LPi 40 - dorastenci</t>
  </si>
  <si>
    <t>SpPi 30+30 - ženy</t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</si>
  <si>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kruh</t>
    </r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</si>
  <si>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fig</t>
    </r>
  </si>
  <si>
    <t>VPi 30+30 - muži</t>
  </si>
  <si>
    <t>RPi 2x30 - muži</t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</si>
  <si>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1</t>
    </r>
  </si>
  <si>
    <r>
      <rPr>
        <b/>
        <i/>
        <sz val="8"/>
        <rFont val="Symbol"/>
        <family val="1"/>
      </rPr>
      <t>S</t>
    </r>
    <r>
      <rPr>
        <b/>
        <i/>
        <sz val="8"/>
        <rFont val="Times New Roman"/>
        <family val="1"/>
      </rPr>
      <t xml:space="preserve"> 2</t>
    </r>
  </si>
  <si>
    <t>8"</t>
  </si>
  <si>
    <t>6"</t>
  </si>
  <si>
    <t>4"</t>
  </si>
  <si>
    <t>LPi 60 - muži</t>
  </si>
  <si>
    <t>LPi 60 - kadeti</t>
  </si>
  <si>
    <t>SpPi 30+30 - juniorky</t>
  </si>
  <si>
    <t>SpPi 30+30 - kadetky</t>
  </si>
  <si>
    <t>SpPi 30+30 - dorastenky</t>
  </si>
  <si>
    <t>SpPi 30+30 - dorastenci</t>
  </si>
  <si>
    <t>SpPi 30+30 - muži</t>
  </si>
  <si>
    <t>StPi 3x20 - muži</t>
  </si>
  <si>
    <t>StPi 3x20 - juniori</t>
  </si>
  <si>
    <t>RPi 2x30 - juniori</t>
  </si>
  <si>
    <t>BROKOVÉ disciplíny</t>
  </si>
  <si>
    <t>HISTORICKÉ disciplíny</t>
  </si>
  <si>
    <t>VEĽKOKALIBROVÉ plášťové strelivo</t>
  </si>
  <si>
    <t>VZDUCHOVKOVÉ disciplíny</t>
  </si>
  <si>
    <t>VzPu 40 ľah - mládež chlapci</t>
  </si>
  <si>
    <t>VzPu 40 ľah - mládež dievčata</t>
  </si>
  <si>
    <t>VzPu 40 ľah - dorastenci</t>
  </si>
  <si>
    <t>VzPu 40 ľah - dorastenky</t>
  </si>
  <si>
    <t>VzPu 3x20 - dorastenci</t>
  </si>
  <si>
    <t>VzPu 3x20 - dorastenky</t>
  </si>
  <si>
    <t>VzPu 40 - dorastenci</t>
  </si>
  <si>
    <t>VzPu 40 - dorastenky</t>
  </si>
  <si>
    <t>VzPi 40 - dorastenci</t>
  </si>
  <si>
    <t>VzPi 40 - dorastenky</t>
  </si>
  <si>
    <t>VzPu Sláv 30 - mládež chlapci</t>
  </si>
  <si>
    <t>VzPu Sláv 30 - mládež dievčatá</t>
  </si>
  <si>
    <t>ŽIACKE vzduchovkové disciplíny</t>
  </si>
  <si>
    <t>LEGENDA - Povinné označenie disciplín, pre zaradenie do prehľadov informačného systému</t>
  </si>
  <si>
    <t>MALOKALIBROVÉ disciplíny</t>
  </si>
  <si>
    <t>BEŽIACI TERČ</t>
  </si>
  <si>
    <t>Št.č.</t>
  </si>
  <si>
    <t>Č.t.</t>
  </si>
  <si>
    <t>IDNo SSZ</t>
  </si>
  <si>
    <t xml:space="preserve">Priezvisko a </t>
  </si>
  <si>
    <t xml:space="preserve">  meno</t>
  </si>
  <si>
    <t>1.</t>
  </si>
  <si>
    <t>2.</t>
  </si>
  <si>
    <t xml:space="preserve">NLML </t>
  </si>
  <si>
    <t>ŠSK Šaľa</t>
  </si>
  <si>
    <t>10-11.2.2018</t>
  </si>
  <si>
    <t>Priezvisko meno</t>
  </si>
  <si>
    <t>S27/18501</t>
  </si>
  <si>
    <t>SÚKENÍK Samuel</t>
  </si>
  <si>
    <t>ŠSK Hôrky</t>
  </si>
  <si>
    <t>S25/17319</t>
  </si>
  <si>
    <t>16/IV</t>
  </si>
  <si>
    <t>FRÁTRIK Tobias</t>
  </si>
  <si>
    <t>S26/17392</t>
  </si>
  <si>
    <t>9/II</t>
  </si>
  <si>
    <t>HORÍNEK Lukáš</t>
  </si>
  <si>
    <t>BETA 77 - Holíč</t>
  </si>
  <si>
    <t>S24/16719</t>
  </si>
  <si>
    <t>19/V</t>
  </si>
  <si>
    <t>SÁDECKÝ Tomáš</t>
  </si>
  <si>
    <t>POBYS - Pov. Bystrica</t>
  </si>
  <si>
    <t>9/V</t>
  </si>
  <si>
    <t>MORAVCSÍK Ladislav</t>
  </si>
  <si>
    <t>ŠS-AK  Elán Sv.Peter</t>
  </si>
  <si>
    <t>S27/18502</t>
  </si>
  <si>
    <t>18/IV</t>
  </si>
  <si>
    <t>ZUZČÁK Michal</t>
  </si>
  <si>
    <t>S27/18510</t>
  </si>
  <si>
    <t>10/V</t>
  </si>
  <si>
    <t>ČALAVA Samuel</t>
  </si>
  <si>
    <t>S27/18904</t>
  </si>
  <si>
    <t>JAHVODKA Adrian</t>
  </si>
  <si>
    <t>S26/17798</t>
  </si>
  <si>
    <t>15/V</t>
  </si>
  <si>
    <t>JURAŠÍK Christián</t>
  </si>
  <si>
    <t>ŠSK Brezno</t>
  </si>
  <si>
    <t>S27/18511</t>
  </si>
  <si>
    <t>16/II</t>
  </si>
  <si>
    <t>HORVÁTH Martin</t>
  </si>
  <si>
    <t>ŠS - AK Elán Sv. Peter</t>
  </si>
  <si>
    <t>S27/18868</t>
  </si>
  <si>
    <t>11/I</t>
  </si>
  <si>
    <t>VELEBNÝ Roland</t>
  </si>
  <si>
    <t>Príbelce</t>
  </si>
  <si>
    <t>S26/17815</t>
  </si>
  <si>
    <t>28/III</t>
  </si>
  <si>
    <t>KOVÁČ Jakub</t>
  </si>
  <si>
    <t>ŠSK-Šaľa</t>
  </si>
  <si>
    <t>11/II</t>
  </si>
  <si>
    <t>ŠUCHTA Matej</t>
  </si>
  <si>
    <t>S27/18911</t>
  </si>
  <si>
    <t>27/V</t>
  </si>
  <si>
    <t>MEZEI Martin</t>
  </si>
  <si>
    <t>S27/18929</t>
  </si>
  <si>
    <t>24/III</t>
  </si>
  <si>
    <t>DRDOŠ Marián</t>
  </si>
  <si>
    <t>Kriváň</t>
  </si>
  <si>
    <t>28/II</t>
  </si>
  <si>
    <t>RUDOLF Michael</t>
  </si>
  <si>
    <t>Jarovce</t>
  </si>
  <si>
    <t>12/IV</t>
  </si>
  <si>
    <t>NEMEC Matyas</t>
  </si>
  <si>
    <t>S27/18410</t>
  </si>
  <si>
    <t>25/V</t>
  </si>
  <si>
    <t>KLČ Roman Samuel</t>
  </si>
  <si>
    <t>S26/17999</t>
  </si>
  <si>
    <t>8/II</t>
  </si>
  <si>
    <t>HAVELKOVÁ Monika</t>
  </si>
  <si>
    <t>S27/18947</t>
  </si>
  <si>
    <t>24/I</t>
  </si>
  <si>
    <t>FUNGÁČOVÁ Ema</t>
  </si>
  <si>
    <t>S27/18498</t>
  </si>
  <si>
    <t>11/V</t>
  </si>
  <si>
    <t>JAHVODKOVÁ Soňa</t>
  </si>
  <si>
    <t>HÔRKY</t>
  </si>
  <si>
    <t>S26/17854</t>
  </si>
  <si>
    <t>12/V</t>
  </si>
  <si>
    <t>URBANÍKOVÁ Klárka</t>
  </si>
  <si>
    <t>S27/18866</t>
  </si>
  <si>
    <t>9/IV</t>
  </si>
  <si>
    <t>CSERI Gabriella</t>
  </si>
  <si>
    <t>14/IV</t>
  </si>
  <si>
    <t>ORŠOLÍKOVÁ Monika</t>
  </si>
  <si>
    <t>ŠS - AK Elán sv. Peter</t>
  </si>
  <si>
    <t>23/II</t>
  </si>
  <si>
    <t>FTORKOVÁ Alexandra</t>
  </si>
  <si>
    <t>24/II</t>
  </si>
  <si>
    <t>SLOVÍKOVÁ Mária</t>
  </si>
  <si>
    <t>17/IV</t>
  </si>
  <si>
    <t>CHLÁDEKOVÁ Sára</t>
  </si>
  <si>
    <t>14/III</t>
  </si>
  <si>
    <t>ŠAJBENOVÁ Nikola</t>
  </si>
  <si>
    <t>19/IV</t>
  </si>
  <si>
    <t>ZUZČÁKOVÁ Lenka</t>
  </si>
  <si>
    <t>S29/16892</t>
  </si>
  <si>
    <t>10/II</t>
  </si>
  <si>
    <t>VYMYSLICKÁ Silvia</t>
  </si>
  <si>
    <t>15/II</t>
  </si>
  <si>
    <t>MOLNÁROVÁ Viktória</t>
  </si>
  <si>
    <t>S26/18308</t>
  </si>
  <si>
    <t>9/I</t>
  </si>
  <si>
    <t>KARACSONYIOVÁ Adr.</t>
  </si>
  <si>
    <t>Pribelce</t>
  </si>
  <si>
    <t>S27/18942</t>
  </si>
  <si>
    <t>25/I</t>
  </si>
  <si>
    <t>ĎURICOVÁ Klaudia</t>
  </si>
  <si>
    <t>SLÁVIA</t>
  </si>
  <si>
    <t>VzPu</t>
  </si>
  <si>
    <t>Žiaci</t>
  </si>
  <si>
    <t xml:space="preserve">                              VzPu-ISSF  do 14 rokov</t>
  </si>
  <si>
    <t>chlapci</t>
  </si>
  <si>
    <t>S2517319/</t>
  </si>
  <si>
    <t>S27/18835</t>
  </si>
  <si>
    <t>11/III</t>
  </si>
  <si>
    <t>MEZIAN Martin</t>
  </si>
  <si>
    <t>S24/16712</t>
  </si>
  <si>
    <t>26/V</t>
  </si>
  <si>
    <t>KOVÁČ Samuel</t>
  </si>
  <si>
    <t>16/V</t>
  </si>
  <si>
    <t>KORTÁN Alex</t>
  </si>
  <si>
    <t>S27/18514</t>
  </si>
  <si>
    <t>S26/17817</t>
  </si>
  <si>
    <t>28/V</t>
  </si>
  <si>
    <t>PISTOVIČ Patrik</t>
  </si>
  <si>
    <t>S25/17392</t>
  </si>
  <si>
    <t>8/III</t>
  </si>
  <si>
    <t>11/IV</t>
  </si>
  <si>
    <t>25/III</t>
  </si>
  <si>
    <t>LÖFFLER Joyef</t>
  </si>
  <si>
    <t>SSK Jarovce</t>
  </si>
  <si>
    <t>S25/17275</t>
  </si>
  <si>
    <t>KAJAN Norbert</t>
  </si>
  <si>
    <t>S27/18948</t>
  </si>
  <si>
    <t>FAGGYAŠ Ábel</t>
  </si>
  <si>
    <t>KUBA Adam</t>
  </si>
  <si>
    <t>21/III</t>
  </si>
  <si>
    <t>20/III</t>
  </si>
  <si>
    <t>10/IV</t>
  </si>
  <si>
    <t>26/III</t>
  </si>
  <si>
    <t>KRČ Viktor</t>
  </si>
  <si>
    <t>10/III</t>
  </si>
  <si>
    <t>27/II</t>
  </si>
  <si>
    <t>KELEMEN Pavol</t>
  </si>
  <si>
    <t>8/V</t>
  </si>
  <si>
    <t>HORVATH Martin</t>
  </si>
  <si>
    <t>32-Ct</t>
  </si>
  <si>
    <t>28-Ct</t>
  </si>
  <si>
    <t>dievčatá</t>
  </si>
  <si>
    <t>S25/17232</t>
  </si>
  <si>
    <t>13/V</t>
  </si>
  <si>
    <t>TOMÁŠKOVÁ Lea</t>
  </si>
  <si>
    <t>S25/17321</t>
  </si>
  <si>
    <t>14/V</t>
  </si>
  <si>
    <t>BABÍKOVÁ Erika</t>
  </si>
  <si>
    <t>20/II</t>
  </si>
  <si>
    <t>URBANÍKOVÁ Klára</t>
  </si>
  <si>
    <t>8/I</t>
  </si>
  <si>
    <t>22/IV</t>
  </si>
  <si>
    <t>MIČIANIKOVÁ Nina</t>
  </si>
  <si>
    <t>19/II</t>
  </si>
  <si>
    <t>7/III</t>
  </si>
  <si>
    <t>HAVELKOVÁ monika</t>
  </si>
  <si>
    <t>S26/17595</t>
  </si>
  <si>
    <t>7/I</t>
  </si>
  <si>
    <t>ILLESOVA Andrea</t>
  </si>
  <si>
    <t>S24/16892</t>
  </si>
  <si>
    <t>9/III</t>
  </si>
  <si>
    <t>16/III</t>
  </si>
  <si>
    <t>CHLÁDEKOVÁ Soňa</t>
  </si>
  <si>
    <t>22/III</t>
  </si>
  <si>
    <t>12/II</t>
  </si>
  <si>
    <t>SÁDECKÁ Zuzana</t>
  </si>
  <si>
    <t>17/III</t>
  </si>
  <si>
    <t>FULJEROVÁ Zuzana</t>
  </si>
  <si>
    <t>15/IV</t>
  </si>
  <si>
    <t>18/III</t>
  </si>
  <si>
    <t>KŘUPALOVÁ Klára</t>
  </si>
  <si>
    <t>12/I</t>
  </si>
  <si>
    <t>22/II</t>
  </si>
  <si>
    <t>S26/17848</t>
  </si>
  <si>
    <t>14/II</t>
  </si>
  <si>
    <t>21/IV</t>
  </si>
  <si>
    <t>27/III</t>
  </si>
  <si>
    <t>DUDÁŠOVÁ Mia</t>
  </si>
  <si>
    <t>20/IV</t>
  </si>
  <si>
    <t xml:space="preserve">                              VzPu-ISSF  do 16 rokov</t>
  </si>
  <si>
    <t>Dievčatá</t>
  </si>
  <si>
    <t>Dorastenci</t>
  </si>
  <si>
    <t>S24/17142</t>
  </si>
  <si>
    <t>23/IV</t>
  </si>
  <si>
    <t>PAVLÍK Adrián</t>
  </si>
  <si>
    <t>S23/16438</t>
  </si>
  <si>
    <t>16/I</t>
  </si>
  <si>
    <t>MAZAN Marek</t>
  </si>
  <si>
    <t>S25/171</t>
  </si>
  <si>
    <t>23/III</t>
  </si>
  <si>
    <t>HELEŠIC Jaroslav</t>
  </si>
  <si>
    <t>ŠSK-Holíč</t>
  </si>
  <si>
    <t>S25/17276</t>
  </si>
  <si>
    <t>15/I</t>
  </si>
  <si>
    <t>MAJOR Dominik</t>
  </si>
  <si>
    <t>S24/16713</t>
  </si>
  <si>
    <t>24/V</t>
  </si>
  <si>
    <t>PUTNOKY Rastislav</t>
  </si>
  <si>
    <t>S26/17795</t>
  </si>
  <si>
    <t>17/V</t>
  </si>
  <si>
    <t>KUPEC Šimon</t>
  </si>
  <si>
    <t>19/III</t>
  </si>
  <si>
    <t>GOTTAS Martin</t>
  </si>
  <si>
    <t>12/III</t>
  </si>
  <si>
    <t>SEDLÁK Aleš</t>
  </si>
  <si>
    <t>S27/18392</t>
  </si>
  <si>
    <t>27/IV</t>
  </si>
  <si>
    <t>ŠTRBÍK Dominik</t>
  </si>
  <si>
    <t>POCZOŠ Patrik</t>
  </si>
  <si>
    <t>S27/18870</t>
  </si>
  <si>
    <t>26/I</t>
  </si>
  <si>
    <t>HALÁSZ Samuel</t>
  </si>
  <si>
    <t>S25/17732</t>
  </si>
  <si>
    <t>24/IV</t>
  </si>
  <si>
    <t>ZAUŠKA Matej</t>
  </si>
  <si>
    <t>Dorastenky</t>
  </si>
  <si>
    <t>KRIŠTAKOVÁ Lucia</t>
  </si>
  <si>
    <t>S25/17188</t>
  </si>
  <si>
    <t>26/IV</t>
  </si>
  <si>
    <t>JAHVODKOVÁ Viktória</t>
  </si>
  <si>
    <t>S23/16381</t>
  </si>
  <si>
    <t>HABÁŇOVÁ Viktoria</t>
  </si>
  <si>
    <t>S23/16379</t>
  </si>
  <si>
    <t>WANECKÁ Aneta</t>
  </si>
  <si>
    <t>S27/188</t>
  </si>
  <si>
    <t>25/IV</t>
  </si>
  <si>
    <t>POLJOVKOVÁ Alica</t>
  </si>
  <si>
    <t>S25/17320</t>
  </si>
  <si>
    <t>SLIVKOVÁ Lucia</t>
  </si>
  <si>
    <t>S24/17136</t>
  </si>
  <si>
    <t>28/IV</t>
  </si>
  <si>
    <t>MAJEROVÁ Nina</t>
  </si>
  <si>
    <t>S22/16105</t>
  </si>
  <si>
    <t>23/I</t>
  </si>
  <si>
    <t>HIMPÁNOVÁ Kristína</t>
  </si>
  <si>
    <t>S27/18513</t>
  </si>
  <si>
    <t>13/I</t>
  </si>
  <si>
    <t>KOVÁČOVÁ Kitti</t>
  </si>
  <si>
    <t xml:space="preserve">                              VzPu-40 stoj do 16 rokov</t>
  </si>
  <si>
    <t>S25/17230</t>
  </si>
  <si>
    <t>3/I</t>
  </si>
  <si>
    <t>HELESIC Jaroslav</t>
  </si>
  <si>
    <t>6/III</t>
  </si>
  <si>
    <t>DRLIČIAK Samuel</t>
  </si>
  <si>
    <t>3/II</t>
  </si>
  <si>
    <t>5/III</t>
  </si>
  <si>
    <t>6/II</t>
  </si>
  <si>
    <t>4/III</t>
  </si>
  <si>
    <t>1/II</t>
  </si>
  <si>
    <t>2/II</t>
  </si>
  <si>
    <t>2/III</t>
  </si>
  <si>
    <t>S27/18381</t>
  </si>
  <si>
    <t>4/V</t>
  </si>
  <si>
    <t>5/II</t>
  </si>
  <si>
    <t>1/III</t>
  </si>
  <si>
    <t>1/I</t>
  </si>
  <si>
    <t>2/I</t>
  </si>
  <si>
    <t>S252/17188</t>
  </si>
  <si>
    <t>4/II</t>
  </si>
  <si>
    <t>5/IV</t>
  </si>
  <si>
    <t>Bánov</t>
  </si>
  <si>
    <t>6/I</t>
  </si>
  <si>
    <t>S24/17000</t>
  </si>
  <si>
    <t>4/I</t>
  </si>
  <si>
    <t>MICIANIKOVA Nina</t>
  </si>
  <si>
    <t>3/III</t>
  </si>
  <si>
    <t>ILLEŠOVÁ Andrea</t>
  </si>
  <si>
    <t>S24/16994</t>
  </si>
  <si>
    <t>5/I</t>
  </si>
  <si>
    <t>POLJEVKOVA Alica</t>
  </si>
  <si>
    <t xml:space="preserve">                              VzPi-40  do 16 rokov</t>
  </si>
  <si>
    <t>S27/18542</t>
  </si>
  <si>
    <t>3/IV</t>
  </si>
  <si>
    <t>HURBAN Tomáš</t>
  </si>
  <si>
    <t>S23/16688</t>
  </si>
  <si>
    <t>1/IV</t>
  </si>
  <si>
    <t>HIMPÁN Samuel</t>
  </si>
  <si>
    <t>ŠSK HT Úľany nad Žitav.</t>
  </si>
  <si>
    <t>4/IV</t>
  </si>
  <si>
    <t>S26/17852</t>
  </si>
  <si>
    <t>2/IV</t>
  </si>
  <si>
    <t>CHUŤKOVÁ Nikola</t>
  </si>
  <si>
    <t>Do - 14</t>
  </si>
  <si>
    <t>DRUŽSTVÁ</t>
  </si>
  <si>
    <t>VzPu  Slavia 30</t>
  </si>
  <si>
    <t>ŠSK Hôrky A</t>
  </si>
  <si>
    <t>ŠSK Hôrky  B</t>
  </si>
  <si>
    <t>ŠSZČ Sv.Peter</t>
  </si>
  <si>
    <t>ŠSZČ Sv.Peter A</t>
  </si>
  <si>
    <t>ŠSK Hôrky C</t>
  </si>
  <si>
    <t>ŠSZČ Sv.Peter B</t>
  </si>
  <si>
    <t>I</t>
  </si>
  <si>
    <t>II</t>
  </si>
  <si>
    <t>III</t>
  </si>
  <si>
    <t>Kriváň A</t>
  </si>
  <si>
    <t>Kriváň B</t>
  </si>
  <si>
    <t xml:space="preserve">                              VzPu-40 stoj </t>
  </si>
  <si>
    <t>34 CT</t>
  </si>
  <si>
    <t>31 CT</t>
  </si>
  <si>
    <t>Sobota: 10.2.2018</t>
  </si>
  <si>
    <t>Národná liga mládež: 11.2.2018</t>
  </si>
  <si>
    <t>Ś25/17319</t>
  </si>
  <si>
    <t>13/II</t>
  </si>
  <si>
    <t>19/I</t>
  </si>
  <si>
    <t>13/III</t>
  </si>
  <si>
    <t>21/II</t>
  </si>
  <si>
    <t>VzPu - Slávia Žiaci</t>
  </si>
  <si>
    <t>Žiačky</t>
  </si>
  <si>
    <t>S27/18908</t>
  </si>
  <si>
    <t>S25/17277</t>
  </si>
  <si>
    <t>TÓTHOVÁ Tamara</t>
  </si>
  <si>
    <t>?</t>
  </si>
  <si>
    <t>14/I</t>
  </si>
  <si>
    <t>LACZOVÁ Simona</t>
  </si>
  <si>
    <t>S27/18814</t>
  </si>
  <si>
    <t xml:space="preserve">                              VzPu-ISSF  do 14 rokov  chlapci</t>
  </si>
  <si>
    <t>17/II</t>
  </si>
  <si>
    <t>28/I</t>
  </si>
  <si>
    <t>7/V</t>
  </si>
  <si>
    <t>20/I</t>
  </si>
  <si>
    <t>27/I</t>
  </si>
  <si>
    <t>LIGA Matej</t>
  </si>
  <si>
    <t>15/III</t>
  </si>
  <si>
    <t>S27/18385</t>
  </si>
  <si>
    <t>25/II</t>
  </si>
  <si>
    <t>ADAMEC Lucián</t>
  </si>
  <si>
    <t>SAV - Bratislava</t>
  </si>
  <si>
    <t xml:space="preserve">                              VzPu-ISSF  do 14 rokov  dievčatá</t>
  </si>
  <si>
    <t>S27/18909</t>
  </si>
  <si>
    <t xml:space="preserve">                              VzPu-ISSF  do 16 rokov  dorastenci</t>
  </si>
  <si>
    <t xml:space="preserve">ŠSK-Holíč </t>
  </si>
  <si>
    <t>FITOS Balázs</t>
  </si>
  <si>
    <t>18/V</t>
  </si>
  <si>
    <t>22/I</t>
  </si>
  <si>
    <t>PÓCZOŠ Patrik</t>
  </si>
  <si>
    <t>dorastenky</t>
  </si>
  <si>
    <t>S24/18904</t>
  </si>
  <si>
    <t>18/II</t>
  </si>
  <si>
    <t>ˇ2003</t>
  </si>
  <si>
    <t>17/I</t>
  </si>
  <si>
    <t>S27/18882</t>
  </si>
  <si>
    <t>KOŠÚTOVÁ Zuzana</t>
  </si>
  <si>
    <t>Nové Mesto nad Váhom</t>
  </si>
  <si>
    <t>S27/18880</t>
  </si>
  <si>
    <t>MASÁROVÁ Tereza</t>
  </si>
  <si>
    <t>S25/17731</t>
  </si>
  <si>
    <t>ŠTEVLÍKOVÁ Petra</t>
  </si>
  <si>
    <t xml:space="preserve">                              VzPu-40 stoj   dorastenci</t>
  </si>
  <si>
    <t>S26/17858</t>
  </si>
  <si>
    <t>S25/17795</t>
  </si>
  <si>
    <t xml:space="preserve">                              VzPu-3x20   dorastenci</t>
  </si>
  <si>
    <t>10/I</t>
  </si>
  <si>
    <t>ILLÉŠOVÁ Andrea</t>
  </si>
  <si>
    <t>ŠSK HT Úľany nad Žitavou</t>
  </si>
  <si>
    <t>26/II</t>
  </si>
  <si>
    <t>ŠSK-HOLIČ</t>
  </si>
  <si>
    <t>do 14 rokov</t>
  </si>
  <si>
    <t>VzPu - 3x20</t>
  </si>
  <si>
    <t>Hlavný rozhodca:</t>
  </si>
  <si>
    <t>František VASEK</t>
  </si>
  <si>
    <t>ISSF A-2207</t>
  </si>
  <si>
    <t>Ľudovít KOVÁČ</t>
  </si>
  <si>
    <t xml:space="preserve">          Riaditeľ súťaže: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</si>
</sst>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[$-41B]d\.\ mmmm\ yyyy"/>
    <numFmt numFmtId="189" formatCode="0.0"/>
    <numFmt numFmtId="190" formatCode="0.000"/>
    <numFmt numFmtId="191" formatCode="#,##0.000"/>
    <numFmt numFmtId="192" formatCode="#,##0.0"/>
    <numFmt numFmtId="193" formatCode="dd/mm/yy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7.5"/>
      <color indexed="36"/>
      <name val="Arial CE"/>
      <family val="0"/>
    </font>
    <font>
      <u val="single"/>
      <sz val="7.5"/>
      <color indexed="12"/>
      <name val="Arial CE"/>
      <family val="0"/>
    </font>
    <font>
      <sz val="10"/>
      <name val="Arial C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8"/>
      <name val="Symbol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0"/>
      <color rgb="FF222222"/>
      <name val="Arial"/>
      <family val="2"/>
    </font>
    <font>
      <b/>
      <sz val="14"/>
      <color rgb="FF222222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6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72" fillId="0" borderId="0" xfId="0" applyFont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53" applyFont="1">
      <alignment/>
      <protection/>
    </xf>
    <xf numFmtId="0" fontId="3" fillId="0" borderId="0" xfId="53" applyFont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93" fontId="10" fillId="0" borderId="0" xfId="0" applyNumberFormat="1" applyFont="1" applyAlignment="1">
      <alignment horizontal="centerContinuous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4" fillId="0" borderId="0" xfId="0" applyFont="1" applyFill="1" applyAlignment="1">
      <alignment/>
    </xf>
    <xf numFmtId="0" fontId="14" fillId="0" borderId="0" xfId="53" applyFont="1">
      <alignment/>
      <protection/>
    </xf>
    <xf numFmtId="0" fontId="84" fillId="0" borderId="0" xfId="0" applyFont="1" applyAlignment="1">
      <alignment/>
    </xf>
    <xf numFmtId="0" fontId="6" fillId="0" borderId="0" xfId="53" applyFont="1" applyAlignment="1">
      <alignment horizontal="center"/>
      <protection/>
    </xf>
    <xf numFmtId="0" fontId="82" fillId="0" borderId="0" xfId="0" applyFont="1" applyFill="1" applyAlignment="1">
      <alignment horizontal="center"/>
    </xf>
    <xf numFmtId="0" fontId="82" fillId="0" borderId="0" xfId="0" applyFont="1" applyAlignment="1">
      <alignment horizontal="center"/>
    </xf>
    <xf numFmtId="0" fontId="15" fillId="0" borderId="0" xfId="0" applyFont="1" applyAlignment="1">
      <alignment/>
    </xf>
    <xf numFmtId="189" fontId="16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Fill="1" applyAlignment="1">
      <alignment horizontal="center"/>
    </xf>
    <xf numFmtId="0" fontId="15" fillId="0" borderId="0" xfId="0" applyFont="1" applyAlignment="1">
      <alignment horizontal="centerContinuous"/>
    </xf>
    <xf numFmtId="14" fontId="1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83" fillId="0" borderId="0" xfId="0" applyFont="1" applyAlignment="1">
      <alignment horizontal="center"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17" fillId="0" borderId="0" xfId="47" applyFont="1" applyFill="1" applyBorder="1" applyAlignment="1">
      <alignment/>
      <protection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1" fontId="19" fillId="0" borderId="0" xfId="0" applyNumberFormat="1" applyFont="1" applyAlignment="1">
      <alignment/>
    </xf>
    <xf numFmtId="0" fontId="18" fillId="0" borderId="0" xfId="47" applyFont="1" applyFill="1" applyBorder="1" applyAlignment="1">
      <alignment/>
      <protection/>
    </xf>
    <xf numFmtId="0" fontId="17" fillId="0" borderId="0" xfId="47" applyFont="1" applyFill="1" applyBorder="1" applyAlignment="1">
      <alignment wrapText="1"/>
      <protection/>
    </xf>
    <xf numFmtId="0" fontId="18" fillId="0" borderId="0" xfId="47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89" fontId="16" fillId="0" borderId="0" xfId="0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20" fillId="0" borderId="0" xfId="47" applyFont="1" applyFill="1" applyBorder="1" applyAlignment="1">
      <alignment/>
      <protection/>
    </xf>
    <xf numFmtId="0" fontId="21" fillId="0" borderId="0" xfId="47" applyFont="1" applyFill="1" applyBorder="1" applyAlignment="1">
      <alignment/>
      <protection/>
    </xf>
    <xf numFmtId="0" fontId="2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91" fillId="0" borderId="0" xfId="0" applyFont="1" applyAlignment="1">
      <alignment/>
    </xf>
    <xf numFmtId="3" fontId="92" fillId="0" borderId="0" xfId="0" applyNumberFormat="1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1" fontId="26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93" fillId="0" borderId="0" xfId="0" applyFont="1" applyFill="1" applyAlignment="1">
      <alignment/>
    </xf>
    <xf numFmtId="0" fontId="93" fillId="0" borderId="0" xfId="0" applyFont="1" applyAlignment="1">
      <alignment horizontal="center"/>
    </xf>
    <xf numFmtId="0" fontId="32" fillId="0" borderId="0" xfId="0" applyFont="1" applyFill="1" applyAlignment="1">
      <alignment wrapText="1"/>
    </xf>
    <xf numFmtId="0" fontId="93" fillId="0" borderId="0" xfId="0" applyFont="1" applyAlignment="1">
      <alignment/>
    </xf>
    <xf numFmtId="0" fontId="86" fillId="0" borderId="0" xfId="0" applyFont="1" applyAlignment="1">
      <alignment/>
    </xf>
    <xf numFmtId="0" fontId="33" fillId="0" borderId="0" xfId="0" applyFont="1" applyAlignment="1">
      <alignment/>
    </xf>
    <xf numFmtId="0" fontId="18" fillId="0" borderId="0" xfId="0" applyFont="1" applyFill="1" applyAlignment="1">
      <alignment wrapText="1"/>
    </xf>
    <xf numFmtId="0" fontId="8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27" fillId="0" borderId="0" xfId="38" applyFont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 wrapText="1"/>
    </xf>
    <xf numFmtId="0" fontId="30" fillId="0" borderId="0" xfId="0" applyNumberFormat="1" applyFont="1" applyBorder="1" applyAlignment="1" applyProtection="1">
      <alignment horizontal="center"/>
      <protection locked="0"/>
    </xf>
    <xf numFmtId="0" fontId="94" fillId="0" borderId="0" xfId="0" applyFont="1" applyBorder="1" applyAlignment="1">
      <alignment horizontal="center"/>
    </xf>
    <xf numFmtId="0" fontId="30" fillId="0" borderId="0" xfId="0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0" fillId="0" borderId="0" xfId="38" applyNumberFormat="1" applyFont="1" applyBorder="1" applyAlignment="1" applyProtection="1">
      <alignment horizontal="center"/>
      <protection/>
    </xf>
    <xf numFmtId="0" fontId="30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wrapText="1"/>
    </xf>
    <xf numFmtId="0" fontId="27" fillId="0" borderId="0" xfId="38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left"/>
      <protection locked="0"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33" borderId="0" xfId="38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left"/>
      <protection locked="0"/>
    </xf>
    <xf numFmtId="0" fontId="30" fillId="0" borderId="0" xfId="38" applyNumberFormat="1" applyFont="1" applyBorder="1" applyAlignment="1" applyProtection="1">
      <alignment horizontal="center"/>
      <protection/>
    </xf>
    <xf numFmtId="0" fontId="30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 wrapText="1"/>
    </xf>
    <xf numFmtId="0" fontId="30" fillId="0" borderId="0" xfId="0" applyFont="1" applyBorder="1" applyAlignment="1" applyProtection="1">
      <alignment horizontal="center"/>
      <protection/>
    </xf>
    <xf numFmtId="0" fontId="31" fillId="0" borderId="0" xfId="0" applyFont="1" applyFill="1" applyBorder="1" applyAlignment="1">
      <alignment wrapText="1"/>
    </xf>
    <xf numFmtId="0" fontId="9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3" borderId="0" xfId="0" applyFont="1" applyFill="1" applyBorder="1" applyAlignment="1">
      <alignment wrapText="1"/>
    </xf>
    <xf numFmtId="0" fontId="27" fillId="33" borderId="0" xfId="38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>
      <alignment horizontal="center" wrapText="1"/>
    </xf>
    <xf numFmtId="0" fontId="30" fillId="33" borderId="0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/>
      <protection locked="0"/>
    </xf>
    <xf numFmtId="0" fontId="3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7" fillId="33" borderId="0" xfId="0" applyFont="1" applyFill="1" applyBorder="1" applyAlignment="1">
      <alignment horizontal="center"/>
    </xf>
    <xf numFmtId="0" fontId="35" fillId="0" borderId="0" xfId="38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0" fillId="0" borderId="0" xfId="54" applyFont="1" applyBorder="1" applyAlignment="1">
      <alignment horizontal="center"/>
      <protection/>
    </xf>
    <xf numFmtId="0" fontId="30" fillId="0" borderId="0" xfId="54" applyFont="1" applyFill="1" applyBorder="1" applyAlignment="1">
      <alignment horizontal="center"/>
      <protection/>
    </xf>
    <xf numFmtId="0" fontId="30" fillId="0" borderId="0" xfId="0" applyNumberFormat="1" applyFont="1" applyBorder="1" applyAlignment="1" applyProtection="1">
      <alignment horizontal="left"/>
      <protection locked="0"/>
    </xf>
    <xf numFmtId="0" fontId="30" fillId="0" borderId="0" xfId="38" applyNumberFormat="1" applyFont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38" applyFont="1" applyFill="1" applyBorder="1" applyAlignment="1" applyProtection="1">
      <alignment horizontal="center"/>
      <protection/>
    </xf>
    <xf numFmtId="0" fontId="30" fillId="0" borderId="0" xfId="38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/>
    </xf>
    <xf numFmtId="0" fontId="9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7" fillId="0" borderId="0" xfId="38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0" fillId="0" borderId="0" xfId="54" applyFont="1" applyFill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30" fillId="33" borderId="0" xfId="0" applyFont="1" applyFill="1" applyBorder="1" applyAlignment="1">
      <alignment/>
    </xf>
    <xf numFmtId="0" fontId="30" fillId="0" borderId="0" xfId="38" applyNumberFormat="1" applyFont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94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30" fillId="33" borderId="0" xfId="38" applyFont="1" applyFill="1" applyBorder="1" applyAlignment="1" applyProtection="1">
      <alignment horizontal="center"/>
      <protection/>
    </xf>
    <xf numFmtId="0" fontId="19" fillId="0" borderId="0" xfId="38" applyNumberFormat="1" applyFont="1" applyBorder="1" applyAlignment="1" applyProtection="1">
      <alignment horizontal="center"/>
      <protection/>
    </xf>
    <xf numFmtId="0" fontId="19" fillId="33" borderId="0" xfId="38" applyNumberFormat="1" applyFont="1" applyFill="1" applyBorder="1" applyAlignment="1" applyProtection="1">
      <alignment horizontal="center"/>
      <protection/>
    </xf>
    <xf numFmtId="0" fontId="27" fillId="0" borderId="0" xfId="38" applyNumberFormat="1" applyFont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/>
    </xf>
    <xf numFmtId="189" fontId="30" fillId="0" borderId="0" xfId="0" applyNumberFormat="1" applyFont="1" applyBorder="1" applyAlignment="1" applyProtection="1">
      <alignment horizontal="center"/>
      <protection/>
    </xf>
    <xf numFmtId="189" fontId="27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19" fillId="0" borderId="0" xfId="0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2" fillId="33" borderId="0" xfId="0" applyNumberFormat="1" applyFont="1" applyFill="1" applyBorder="1" applyAlignment="1" applyProtection="1">
      <alignment/>
      <protection locked="0"/>
    </xf>
    <xf numFmtId="0" fontId="2" fillId="33" borderId="0" xfId="38" applyNumberFormat="1" applyFont="1" applyFill="1" applyBorder="1" applyAlignment="1" applyProtection="1">
      <alignment horizontal="left"/>
      <protection/>
    </xf>
    <xf numFmtId="0" fontId="30" fillId="33" borderId="0" xfId="0" applyNumberFormat="1" applyFont="1" applyFill="1" applyBorder="1" applyAlignment="1" applyProtection="1">
      <alignment/>
      <protection locked="0"/>
    </xf>
    <xf numFmtId="0" fontId="30" fillId="33" borderId="0" xfId="38" applyNumberFormat="1" applyFont="1" applyFill="1" applyBorder="1" applyAlignment="1" applyProtection="1">
      <alignment horizontal="left"/>
      <protection/>
    </xf>
    <xf numFmtId="0" fontId="33" fillId="33" borderId="0" xfId="0" applyNumberFormat="1" applyFont="1" applyFill="1" applyBorder="1" applyAlignment="1" applyProtection="1">
      <alignment/>
      <protection locked="0"/>
    </xf>
    <xf numFmtId="0" fontId="95" fillId="0" borderId="0" xfId="0" applyFont="1" applyBorder="1" applyAlignment="1">
      <alignment horizontal="center"/>
    </xf>
    <xf numFmtId="0" fontId="30" fillId="33" borderId="0" xfId="38" applyNumberFormat="1" applyFont="1" applyFill="1" applyBorder="1" applyAlignment="1" applyProtection="1">
      <alignment horizontal="center"/>
      <protection/>
    </xf>
    <xf numFmtId="0" fontId="30" fillId="0" borderId="0" xfId="38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 horizontal="center" wrapText="1"/>
    </xf>
    <xf numFmtId="0" fontId="35" fillId="0" borderId="0" xfId="38" applyFont="1" applyFill="1" applyBorder="1" applyAlignment="1" applyProtection="1">
      <alignment horizontal="center"/>
      <protection/>
    </xf>
    <xf numFmtId="0" fontId="35" fillId="0" borderId="0" xfId="38" applyFont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 wrapText="1"/>
    </xf>
    <xf numFmtId="0" fontId="2" fillId="0" borderId="0" xfId="54" applyFont="1" applyBorder="1" applyAlignment="1">
      <alignment horizontal="center"/>
      <protection/>
    </xf>
    <xf numFmtId="0" fontId="96" fillId="0" borderId="0" xfId="0" applyFont="1" applyBorder="1" applyAlignment="1">
      <alignment horizontal="center"/>
    </xf>
    <xf numFmtId="189" fontId="2" fillId="0" borderId="0" xfId="0" applyNumberFormat="1" applyFont="1" applyBorder="1" applyAlignment="1" applyProtection="1">
      <alignment horizontal="center"/>
      <protection/>
    </xf>
    <xf numFmtId="0" fontId="2" fillId="0" borderId="0" xfId="54" applyFont="1" applyFill="1" applyBorder="1" applyAlignment="1">
      <alignment horizontal="center"/>
      <protection/>
    </xf>
    <xf numFmtId="189" fontId="27" fillId="33" borderId="0" xfId="0" applyNumberFormat="1" applyFont="1" applyFill="1" applyBorder="1" applyAlignment="1" applyProtection="1">
      <alignment horizontal="center"/>
      <protection/>
    </xf>
    <xf numFmtId="0" fontId="26" fillId="0" borderId="0" xfId="38" applyNumberFormat="1" applyFont="1" applyBorder="1" applyAlignment="1" applyProtection="1">
      <alignment horizontal="left"/>
      <protection/>
    </xf>
    <xf numFmtId="0" fontId="26" fillId="0" borderId="0" xfId="0" applyNumberFormat="1" applyFont="1" applyBorder="1" applyAlignment="1" applyProtection="1">
      <alignment horizontal="center"/>
      <protection locked="0"/>
    </xf>
    <xf numFmtId="0" fontId="97" fillId="0" borderId="0" xfId="0" applyFont="1" applyBorder="1" applyAlignment="1">
      <alignment horizontal="center"/>
    </xf>
    <xf numFmtId="0" fontId="19" fillId="0" borderId="0" xfId="38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left"/>
      <protection locked="0"/>
    </xf>
    <xf numFmtId="0" fontId="94" fillId="0" borderId="0" xfId="0" applyFont="1" applyBorder="1" applyAlignment="1">
      <alignment horizontal="left"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30" fillId="33" borderId="0" xfId="54" applyFont="1" applyFill="1" applyBorder="1" applyAlignment="1">
      <alignment horizontal="center"/>
      <protection/>
    </xf>
    <xf numFmtId="0" fontId="19" fillId="33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84" fillId="0" borderId="0" xfId="0" applyFont="1" applyBorder="1" applyAlignment="1">
      <alignment/>
    </xf>
    <xf numFmtId="0" fontId="30" fillId="0" borderId="0" xfId="0" applyNumberFormat="1" applyFont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center"/>
      <protection/>
    </xf>
    <xf numFmtId="0" fontId="30" fillId="0" borderId="0" xfId="38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33" fillId="33" borderId="0" xfId="38" applyNumberFormat="1" applyFont="1" applyFill="1" applyBorder="1" applyAlignment="1" applyProtection="1">
      <alignment horizontal="left"/>
      <protection/>
    </xf>
    <xf numFmtId="0" fontId="84" fillId="0" borderId="0" xfId="0" applyFont="1" applyBorder="1" applyAlignment="1">
      <alignment horizontal="center"/>
    </xf>
    <xf numFmtId="0" fontId="19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95" fillId="0" borderId="0" xfId="0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7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89" fillId="33" borderId="0" xfId="0" applyFont="1" applyFill="1" applyBorder="1" applyAlignment="1">
      <alignment/>
    </xf>
    <xf numFmtId="0" fontId="99" fillId="33" borderId="0" xfId="0" applyFont="1" applyFill="1" applyBorder="1" applyAlignment="1">
      <alignment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Followed Hyperlink" xfId="36"/>
    <cellStyle name="Hyperlink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_Hárok2" xfId="47"/>
    <cellStyle name="normálne 2" xfId="48"/>
    <cellStyle name="normálne 2 2" xfId="49"/>
    <cellStyle name="normálne 2 2 2" xfId="50"/>
    <cellStyle name="normálne 2 3" xfId="51"/>
    <cellStyle name="normálne 2 3 2" xfId="52"/>
    <cellStyle name="normálne 3" xfId="53"/>
    <cellStyle name="normálne 3 2" xfId="54"/>
    <cellStyle name="normálne 4" xfId="55"/>
    <cellStyle name="normální_doskocil" xfId="56"/>
    <cellStyle name="Percent" xfId="57"/>
    <cellStyle name="Poznámka" xfId="58"/>
    <cellStyle name="Prepojená bunka" xfId="59"/>
    <cellStyle name="Spolu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LML%2011.2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LML%2010.2.2010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LML_11.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6_X"/>
      <sheetName val="kartyx"/>
      <sheetName val="3xx"/>
      <sheetName val="k3xx"/>
      <sheetName val="VzPu-Slávia i"/>
      <sheetName val="VzPu-ISSF-do 16"/>
      <sheetName val="VzPu-ISSF-do 14"/>
      <sheetName val="VzPu-40 stoj"/>
      <sheetName val="ŠpMa 3x20"/>
      <sheetName val="VzPi-40"/>
      <sheetName val="VzPu-3x20"/>
      <sheetName val="Druž.Slávia"/>
      <sheetName val="Druž.ISSF do 14"/>
      <sheetName val="Druž.ISSF do 16"/>
      <sheetName val="Druž.ISSF-do 16"/>
      <sheetName val="Druž.Stoj VzPi"/>
      <sheetName val="ĽM 3x40"/>
      <sheetName val="30+30"/>
    </sheetNames>
    <sheetDataSet>
      <sheetData sheetId="1">
        <row r="161">
          <cell r="A161" t="str">
            <v>17/I</v>
          </cell>
        </row>
        <row r="162">
          <cell r="O162">
            <v>100</v>
          </cell>
        </row>
        <row r="163">
          <cell r="O163">
            <v>100</v>
          </cell>
        </row>
        <row r="164">
          <cell r="O164">
            <v>98</v>
          </cell>
        </row>
        <row r="165">
          <cell r="O165">
            <v>100</v>
          </cell>
        </row>
        <row r="171">
          <cell r="A171" t="str">
            <v>18/I</v>
          </cell>
        </row>
        <row r="172">
          <cell r="O172">
            <v>100</v>
          </cell>
        </row>
        <row r="173">
          <cell r="O173">
            <v>100</v>
          </cell>
        </row>
        <row r="174">
          <cell r="O174">
            <v>100</v>
          </cell>
        </row>
        <row r="175">
          <cell r="O175">
            <v>99</v>
          </cell>
        </row>
        <row r="181">
          <cell r="A181" t="str">
            <v>19/I</v>
          </cell>
        </row>
        <row r="182">
          <cell r="O182">
            <v>100</v>
          </cell>
        </row>
        <row r="183">
          <cell r="O183">
            <v>100</v>
          </cell>
        </row>
        <row r="184">
          <cell r="O184">
            <v>100</v>
          </cell>
        </row>
        <row r="185">
          <cell r="O185">
            <v>99</v>
          </cell>
        </row>
        <row r="191">
          <cell r="A191" t="str">
            <v>20/I</v>
          </cell>
        </row>
        <row r="192">
          <cell r="O192">
            <v>100</v>
          </cell>
        </row>
        <row r="193">
          <cell r="O193">
            <v>100</v>
          </cell>
        </row>
        <row r="194">
          <cell r="O194">
            <v>100</v>
          </cell>
        </row>
        <row r="195">
          <cell r="O195">
            <v>100</v>
          </cell>
        </row>
        <row r="201">
          <cell r="A201" t="str">
            <v>21/I</v>
          </cell>
        </row>
        <row r="202">
          <cell r="O202">
            <v>91</v>
          </cell>
        </row>
        <row r="203">
          <cell r="O203">
            <v>92</v>
          </cell>
        </row>
        <row r="204">
          <cell r="O204">
            <v>95</v>
          </cell>
        </row>
        <row r="211">
          <cell r="A211" t="str">
            <v>22/I</v>
          </cell>
        </row>
        <row r="212">
          <cell r="O212">
            <v>94</v>
          </cell>
        </row>
        <row r="213">
          <cell r="O213">
            <v>99</v>
          </cell>
        </row>
        <row r="214">
          <cell r="O214">
            <v>99</v>
          </cell>
        </row>
        <row r="215">
          <cell r="O2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6_X"/>
      <sheetName val="kartyx"/>
      <sheetName val="3xx"/>
      <sheetName val="k3xx"/>
      <sheetName val="VzPu-Slávia i"/>
      <sheetName val="VzPu-ISSF-do 16"/>
      <sheetName val="VzPu-ISSF-do 14"/>
      <sheetName val="VzPu-40 stoj"/>
      <sheetName val="ŠpMa 3x20"/>
      <sheetName val="VzPi-40"/>
      <sheetName val="VzPu-3x20"/>
      <sheetName val="Slávia druž."/>
      <sheetName val="Druž.ISSF do 14"/>
      <sheetName val="Druž.ISSF do 16"/>
      <sheetName val="Druž.ISSF-do 16"/>
      <sheetName val="Druž.Stoj VzPi"/>
      <sheetName val="ĽM 3x40"/>
      <sheetName val="30+30"/>
    </sheetNames>
    <sheetDataSet>
      <sheetData sheetId="1">
        <row r="131">
          <cell r="A131" t="str">
            <v>14/I</v>
          </cell>
        </row>
        <row r="261">
          <cell r="A261" t="str">
            <v>27/I</v>
          </cell>
        </row>
        <row r="271">
          <cell r="A271" t="str">
            <v>28/I</v>
          </cell>
        </row>
        <row r="341">
          <cell r="A341" t="str">
            <v>7/II</v>
          </cell>
        </row>
        <row r="342">
          <cell r="O342">
            <v>98</v>
          </cell>
        </row>
        <row r="343">
          <cell r="O343">
            <v>95</v>
          </cell>
        </row>
        <row r="344">
          <cell r="O344">
            <v>98</v>
          </cell>
        </row>
        <row r="345">
          <cell r="O345">
            <v>95</v>
          </cell>
        </row>
        <row r="401">
          <cell r="A401" t="str">
            <v>13/II</v>
          </cell>
        </row>
        <row r="402">
          <cell r="O402">
            <v>100</v>
          </cell>
        </row>
        <row r="403">
          <cell r="O403">
            <v>100</v>
          </cell>
        </row>
        <row r="404">
          <cell r="O404">
            <v>100</v>
          </cell>
        </row>
        <row r="405">
          <cell r="O405">
            <v>98</v>
          </cell>
        </row>
        <row r="441">
          <cell r="A441" t="str">
            <v>17/II</v>
          </cell>
        </row>
        <row r="442">
          <cell r="O442">
            <v>99</v>
          </cell>
        </row>
        <row r="443">
          <cell r="O443">
            <v>99</v>
          </cell>
        </row>
        <row r="444">
          <cell r="O444">
            <v>98</v>
          </cell>
        </row>
        <row r="445">
          <cell r="O445">
            <v>99</v>
          </cell>
        </row>
        <row r="451">
          <cell r="A451" t="str">
            <v>18/II</v>
          </cell>
        </row>
        <row r="452">
          <cell r="O452">
            <v>99</v>
          </cell>
        </row>
        <row r="453">
          <cell r="O453">
            <v>99</v>
          </cell>
        </row>
        <row r="454">
          <cell r="O454">
            <v>99</v>
          </cell>
        </row>
        <row r="455">
          <cell r="O455">
            <v>100</v>
          </cell>
        </row>
        <row r="481">
          <cell r="A481" t="str">
            <v>21/II</v>
          </cell>
        </row>
        <row r="482">
          <cell r="O482">
            <v>100</v>
          </cell>
        </row>
        <row r="483">
          <cell r="O483">
            <v>100</v>
          </cell>
        </row>
        <row r="484">
          <cell r="O484">
            <v>99</v>
          </cell>
        </row>
        <row r="485">
          <cell r="O485">
            <v>100</v>
          </cell>
        </row>
        <row r="521">
          <cell r="A521" t="str">
            <v>25/II</v>
          </cell>
        </row>
        <row r="522">
          <cell r="O522">
            <v>97</v>
          </cell>
        </row>
        <row r="523">
          <cell r="O523">
            <v>93</v>
          </cell>
        </row>
        <row r="524">
          <cell r="O524">
            <v>98</v>
          </cell>
        </row>
        <row r="525">
          <cell r="O525">
            <v>97</v>
          </cell>
        </row>
        <row r="531">
          <cell r="A531" t="str">
            <v>26/II</v>
          </cell>
        </row>
        <row r="532">
          <cell r="O532">
            <v>94</v>
          </cell>
        </row>
        <row r="533">
          <cell r="O533">
            <v>97</v>
          </cell>
        </row>
        <row r="534">
          <cell r="O534">
            <v>98</v>
          </cell>
        </row>
        <row r="535">
          <cell r="O535">
            <v>98</v>
          </cell>
        </row>
        <row r="701">
          <cell r="A701" t="str">
            <v>15/III</v>
          </cell>
        </row>
        <row r="702">
          <cell r="O702">
            <v>98</v>
          </cell>
        </row>
        <row r="703">
          <cell r="O703">
            <v>99</v>
          </cell>
        </row>
        <row r="704">
          <cell r="O704">
            <v>98</v>
          </cell>
        </row>
        <row r="705">
          <cell r="O705">
            <v>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6_X"/>
      <sheetName val="kartyx"/>
      <sheetName val="3xx"/>
      <sheetName val="k3xx"/>
      <sheetName val="VzPu-Slávia i"/>
      <sheetName val="VzPu-ISSF-do 16"/>
      <sheetName val="VzPu-ISSF-do 14"/>
      <sheetName val="VzPu-40 stoj"/>
      <sheetName val="ŠpMa 3x20"/>
      <sheetName val="VzPi-40"/>
      <sheetName val="VzPu-3x20"/>
      <sheetName val="Druž.Slávia"/>
      <sheetName val="Druž.ISSF do 14"/>
      <sheetName val="Druž.ISSF do 16"/>
      <sheetName val="Druž.ISSF-do 16"/>
      <sheetName val="Druž.Stoj VzPi"/>
      <sheetName val="ĽM 3x40"/>
      <sheetName val="30+30"/>
    </sheetNames>
    <sheetDataSet>
      <sheetData sheetId="1">
        <row r="532">
          <cell r="O532">
            <v>85</v>
          </cell>
        </row>
        <row r="533">
          <cell r="O533">
            <v>81</v>
          </cell>
        </row>
        <row r="534">
          <cell r="O534">
            <v>82</v>
          </cell>
        </row>
        <row r="535">
          <cell r="O535">
            <v>76</v>
          </cell>
        </row>
        <row r="562">
          <cell r="O562">
            <v>69</v>
          </cell>
        </row>
        <row r="563">
          <cell r="O563">
            <v>69</v>
          </cell>
        </row>
        <row r="564">
          <cell r="O564">
            <v>75</v>
          </cell>
        </row>
        <row r="565">
          <cell r="O565">
            <v>80</v>
          </cell>
        </row>
        <row r="571">
          <cell r="A571" t="str">
            <v>2/III</v>
          </cell>
        </row>
        <row r="581">
          <cell r="A581" t="str">
            <v>3/III</v>
          </cell>
        </row>
        <row r="682">
          <cell r="O682">
            <v>97</v>
          </cell>
        </row>
        <row r="683">
          <cell r="O683">
            <v>92</v>
          </cell>
        </row>
        <row r="684">
          <cell r="O684">
            <v>91</v>
          </cell>
        </row>
      </sheetData>
      <sheetData sheetId="3">
        <row r="376">
          <cell r="H376">
            <v>184</v>
          </cell>
          <cell r="S376">
            <v>198</v>
          </cell>
          <cell r="AD376">
            <v>180</v>
          </cell>
        </row>
        <row r="386">
          <cell r="H386">
            <v>168</v>
          </cell>
          <cell r="S386">
            <v>191</v>
          </cell>
          <cell r="AD386">
            <v>160</v>
          </cell>
        </row>
        <row r="396">
          <cell r="H396">
            <v>187</v>
          </cell>
          <cell r="S396">
            <v>193</v>
          </cell>
          <cell r="AD396">
            <v>177</v>
          </cell>
        </row>
        <row r="406">
          <cell r="H406">
            <v>197</v>
          </cell>
          <cell r="S406">
            <v>200</v>
          </cell>
          <cell r="AD406">
            <v>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spans="2:8" ht="15">
      <c r="B2" t="s">
        <v>1</v>
      </c>
      <c r="C2" t="s">
        <v>2</v>
      </c>
      <c r="D2" t="s">
        <v>3</v>
      </c>
      <c r="F2" t="s">
        <v>4</v>
      </c>
      <c r="G2" t="s">
        <v>2</v>
      </c>
      <c r="H2" t="s">
        <v>3</v>
      </c>
    </row>
    <row r="3" spans="2:7" ht="15">
      <c r="B3" t="s">
        <v>5</v>
      </c>
      <c r="C3">
        <v>13</v>
      </c>
      <c r="F3" t="s">
        <v>6</v>
      </c>
      <c r="G3">
        <v>5</v>
      </c>
    </row>
    <row r="4" spans="2:7" ht="15">
      <c r="B4" t="s">
        <v>7</v>
      </c>
      <c r="C4">
        <v>0</v>
      </c>
      <c r="F4" t="s">
        <v>8</v>
      </c>
      <c r="G4">
        <v>0</v>
      </c>
    </row>
    <row r="5" spans="2:7" ht="15">
      <c r="B5" t="s">
        <v>9</v>
      </c>
      <c r="C5">
        <v>10</v>
      </c>
      <c r="F5" t="s">
        <v>10</v>
      </c>
      <c r="G5">
        <v>13</v>
      </c>
    </row>
    <row r="6" spans="2:7" ht="15">
      <c r="B6" t="s">
        <v>11</v>
      </c>
      <c r="C6">
        <v>15</v>
      </c>
      <c r="F6" t="s">
        <v>12</v>
      </c>
      <c r="G6">
        <v>11</v>
      </c>
    </row>
    <row r="7" spans="2:7" ht="15">
      <c r="B7" t="s">
        <v>13</v>
      </c>
      <c r="C7">
        <v>16</v>
      </c>
      <c r="F7" t="s">
        <v>14</v>
      </c>
      <c r="G7">
        <v>6</v>
      </c>
    </row>
    <row r="8" spans="2:7" ht="15">
      <c r="B8" t="s">
        <v>15</v>
      </c>
      <c r="C8">
        <v>10</v>
      </c>
      <c r="F8" t="s">
        <v>16</v>
      </c>
      <c r="G8">
        <v>8</v>
      </c>
    </row>
    <row r="9" spans="2:7" ht="15">
      <c r="B9" t="s">
        <v>17</v>
      </c>
      <c r="C9">
        <v>9</v>
      </c>
      <c r="F9" t="s">
        <v>18</v>
      </c>
      <c r="G9">
        <v>4</v>
      </c>
    </row>
    <row r="10" spans="2:7" ht="15">
      <c r="B10" t="s">
        <v>19</v>
      </c>
      <c r="C10">
        <v>17</v>
      </c>
      <c r="F10" t="s">
        <v>20</v>
      </c>
      <c r="G10">
        <v>9</v>
      </c>
    </row>
    <row r="11" spans="2:8" ht="15">
      <c r="B11" t="s">
        <v>21</v>
      </c>
      <c r="C11">
        <f>SUM(C3:C10)</f>
        <v>90</v>
      </c>
      <c r="F11" t="s">
        <v>21</v>
      </c>
      <c r="G11">
        <f>SUM(G3:G10)</f>
        <v>56</v>
      </c>
      <c r="H11">
        <f>SUM(G11,C11)</f>
        <v>146</v>
      </c>
    </row>
    <row r="13" ht="15">
      <c r="A13" t="s">
        <v>22</v>
      </c>
    </row>
    <row r="14" spans="2:8" ht="15">
      <c r="B14" t="s">
        <v>1</v>
      </c>
      <c r="C14" t="s">
        <v>2</v>
      </c>
      <c r="D14" t="s">
        <v>3</v>
      </c>
      <c r="F14" t="s">
        <v>4</v>
      </c>
      <c r="G14" t="s">
        <v>2</v>
      </c>
      <c r="H14" t="s">
        <v>3</v>
      </c>
    </row>
    <row r="15" spans="2:8" ht="15">
      <c r="B15" t="s">
        <v>5</v>
      </c>
      <c r="C15">
        <v>9</v>
      </c>
      <c r="D15">
        <v>334.6</v>
      </c>
      <c r="F15" t="s">
        <v>6</v>
      </c>
      <c r="G15">
        <v>4</v>
      </c>
      <c r="H15">
        <v>323</v>
      </c>
    </row>
    <row r="16" spans="2:7" ht="15">
      <c r="B16" t="s">
        <v>7</v>
      </c>
      <c r="C16">
        <v>8</v>
      </c>
      <c r="D16">
        <v>328.3</v>
      </c>
      <c r="F16" t="s">
        <v>8</v>
      </c>
      <c r="G16">
        <v>0</v>
      </c>
    </row>
    <row r="17" spans="2:8" ht="15">
      <c r="B17" t="s">
        <v>9</v>
      </c>
      <c r="C17">
        <v>14</v>
      </c>
      <c r="D17">
        <v>350.3</v>
      </c>
      <c r="F17" t="s">
        <v>10</v>
      </c>
      <c r="G17">
        <v>10</v>
      </c>
      <c r="H17">
        <v>371</v>
      </c>
    </row>
    <row r="18" spans="2:8" ht="15">
      <c r="B18" t="s">
        <v>11</v>
      </c>
      <c r="C18">
        <v>18</v>
      </c>
      <c r="D18">
        <v>387.7</v>
      </c>
      <c r="F18" t="s">
        <v>12</v>
      </c>
      <c r="G18">
        <v>12</v>
      </c>
      <c r="H18">
        <v>384.7</v>
      </c>
    </row>
    <row r="19" spans="2:8" ht="15">
      <c r="B19" t="s">
        <v>13</v>
      </c>
      <c r="C19">
        <v>19</v>
      </c>
      <c r="D19">
        <v>385</v>
      </c>
      <c r="F19" t="s">
        <v>14</v>
      </c>
      <c r="G19">
        <v>10</v>
      </c>
      <c r="H19">
        <v>376.7</v>
      </c>
    </row>
    <row r="20" spans="2:8" ht="15">
      <c r="B20" t="s">
        <v>15</v>
      </c>
      <c r="C20">
        <v>9</v>
      </c>
      <c r="D20">
        <v>543</v>
      </c>
      <c r="F20" t="s">
        <v>23</v>
      </c>
      <c r="G20">
        <v>6</v>
      </c>
      <c r="H20">
        <v>554.3</v>
      </c>
    </row>
    <row r="21" spans="2:8" ht="15">
      <c r="B21" t="s">
        <v>17</v>
      </c>
      <c r="C21">
        <v>10</v>
      </c>
      <c r="D21">
        <v>287.7</v>
      </c>
      <c r="F21" t="s">
        <v>18</v>
      </c>
      <c r="G21">
        <v>7</v>
      </c>
      <c r="H21">
        <v>287.7</v>
      </c>
    </row>
    <row r="22" spans="2:8" ht="15">
      <c r="B22" t="s">
        <v>19</v>
      </c>
      <c r="C22">
        <v>17</v>
      </c>
      <c r="D22">
        <v>285</v>
      </c>
      <c r="F22" t="s">
        <v>20</v>
      </c>
      <c r="G22">
        <v>11</v>
      </c>
      <c r="H22">
        <v>284</v>
      </c>
    </row>
    <row r="23" spans="2:8" ht="15">
      <c r="B23" t="s">
        <v>21</v>
      </c>
      <c r="C23">
        <f>SUM(C15:C22)</f>
        <v>104</v>
      </c>
      <c r="F23" t="s">
        <v>21</v>
      </c>
      <c r="G23">
        <f>SUM(G15:G22)</f>
        <v>60</v>
      </c>
      <c r="H23">
        <f>SUM(G23,C23)</f>
        <v>164</v>
      </c>
    </row>
    <row r="25" ht="15">
      <c r="A25" t="s">
        <v>24</v>
      </c>
    </row>
    <row r="26" spans="2:8" ht="15">
      <c r="B26" t="s">
        <v>1</v>
      </c>
      <c r="C26" t="s">
        <v>2</v>
      </c>
      <c r="D26" t="s">
        <v>3</v>
      </c>
      <c r="F26" t="s">
        <v>4</v>
      </c>
      <c r="G26" t="s">
        <v>2</v>
      </c>
      <c r="H26" t="s">
        <v>3</v>
      </c>
    </row>
    <row r="27" spans="2:8" ht="15">
      <c r="B27" t="s">
        <v>5</v>
      </c>
      <c r="C27">
        <v>9</v>
      </c>
      <c r="D27">
        <v>338</v>
      </c>
      <c r="F27" t="s">
        <v>6</v>
      </c>
      <c r="G27">
        <v>2</v>
      </c>
      <c r="H27">
        <v>348.3</v>
      </c>
    </row>
    <row r="28" spans="2:7" ht="15">
      <c r="B28" t="s">
        <v>7</v>
      </c>
      <c r="C28">
        <v>9</v>
      </c>
      <c r="D28">
        <v>315.6</v>
      </c>
      <c r="F28" t="s">
        <v>8</v>
      </c>
      <c r="G28">
        <v>0</v>
      </c>
    </row>
    <row r="29" spans="2:8" ht="15">
      <c r="B29" t="s">
        <v>9</v>
      </c>
      <c r="C29">
        <v>15</v>
      </c>
      <c r="D29">
        <v>352.3</v>
      </c>
      <c r="F29" t="s">
        <v>10</v>
      </c>
      <c r="G29">
        <v>10</v>
      </c>
      <c r="H29">
        <v>353</v>
      </c>
    </row>
    <row r="30" spans="2:8" ht="15">
      <c r="B30" t="s">
        <v>11</v>
      </c>
      <c r="C30">
        <v>15</v>
      </c>
      <c r="D30">
        <v>394</v>
      </c>
      <c r="F30" t="s">
        <v>12</v>
      </c>
      <c r="G30">
        <v>16</v>
      </c>
      <c r="H30">
        <v>389</v>
      </c>
    </row>
    <row r="31" spans="2:8" ht="15">
      <c r="B31" t="s">
        <v>13</v>
      </c>
      <c r="C31">
        <v>22</v>
      </c>
      <c r="D31">
        <v>390</v>
      </c>
      <c r="F31" t="s">
        <v>14</v>
      </c>
      <c r="G31">
        <v>8</v>
      </c>
      <c r="H31">
        <v>390.3</v>
      </c>
    </row>
    <row r="32" spans="2:8" ht="15">
      <c r="B32" t="s">
        <v>15</v>
      </c>
      <c r="C32">
        <v>12</v>
      </c>
      <c r="D32">
        <v>548.3</v>
      </c>
      <c r="F32" t="s">
        <v>23</v>
      </c>
      <c r="G32">
        <v>8</v>
      </c>
      <c r="H32">
        <v>534.3</v>
      </c>
    </row>
    <row r="33" spans="2:8" ht="15">
      <c r="B33" t="s">
        <v>17</v>
      </c>
      <c r="C33">
        <v>5</v>
      </c>
      <c r="D33">
        <v>290</v>
      </c>
      <c r="F33" t="s">
        <v>18</v>
      </c>
      <c r="G33">
        <v>6</v>
      </c>
      <c r="H33">
        <v>291.6</v>
      </c>
    </row>
    <row r="34" spans="2:8" ht="15">
      <c r="B34" t="s">
        <v>19</v>
      </c>
      <c r="C34">
        <v>18</v>
      </c>
      <c r="D34">
        <v>281.3</v>
      </c>
      <c r="F34" t="s">
        <v>20</v>
      </c>
      <c r="G34">
        <v>10</v>
      </c>
      <c r="H34">
        <v>280</v>
      </c>
    </row>
    <row r="35" spans="2:8" ht="15">
      <c r="B35" t="s">
        <v>21</v>
      </c>
      <c r="C35">
        <f>SUM(C27:C34)</f>
        <v>105</v>
      </c>
      <c r="F35" t="s">
        <v>21</v>
      </c>
      <c r="G35">
        <f>SUM(G27:G34)</f>
        <v>60</v>
      </c>
      <c r="H35">
        <f>SUM(G35,C35)</f>
        <v>165</v>
      </c>
    </row>
    <row r="37" ht="15">
      <c r="A37" t="s">
        <v>25</v>
      </c>
    </row>
    <row r="38" spans="2:8" ht="15">
      <c r="B38" t="s">
        <v>1</v>
      </c>
      <c r="C38" t="s">
        <v>2</v>
      </c>
      <c r="D38" t="s">
        <v>3</v>
      </c>
      <c r="F38" t="s">
        <v>4</v>
      </c>
      <c r="G38" t="s">
        <v>2</v>
      </c>
      <c r="H38" t="s">
        <v>3</v>
      </c>
    </row>
    <row r="39" spans="2:6" ht="15">
      <c r="B39" t="s">
        <v>5</v>
      </c>
      <c r="F39" t="s">
        <v>6</v>
      </c>
    </row>
    <row r="40" spans="2:7" ht="15">
      <c r="B40" t="s">
        <v>7</v>
      </c>
      <c r="F40" t="s">
        <v>8</v>
      </c>
      <c r="G40">
        <v>0</v>
      </c>
    </row>
    <row r="41" spans="2:6" ht="15">
      <c r="B41" t="s">
        <v>9</v>
      </c>
      <c r="F41" t="s">
        <v>10</v>
      </c>
    </row>
    <row r="42" spans="2:6" ht="15">
      <c r="B42" t="s">
        <v>11</v>
      </c>
      <c r="F42" t="s">
        <v>12</v>
      </c>
    </row>
    <row r="43" spans="2:6" ht="15">
      <c r="B43" t="s">
        <v>13</v>
      </c>
      <c r="F43" t="s">
        <v>14</v>
      </c>
    </row>
    <row r="44" spans="2:6" ht="15">
      <c r="B44" t="s">
        <v>15</v>
      </c>
      <c r="F44" t="s">
        <v>23</v>
      </c>
    </row>
    <row r="45" spans="2:6" ht="15">
      <c r="B45" t="s">
        <v>19</v>
      </c>
      <c r="F45" t="s">
        <v>20</v>
      </c>
    </row>
    <row r="46" spans="2:8" ht="15">
      <c r="B46" t="s">
        <v>21</v>
      </c>
      <c r="C46">
        <f>SUM(C39:C45)</f>
        <v>0</v>
      </c>
      <c r="F46" t="s">
        <v>21</v>
      </c>
      <c r="G46">
        <f>SUM(G39:G45)</f>
        <v>0</v>
      </c>
      <c r="H46">
        <f>SUM(G46,C46)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46" customWidth="1"/>
    <col min="2" max="2" width="4.421875" style="46" bestFit="1" customWidth="1"/>
    <col min="3" max="3" width="35.8515625" style="49" bestFit="1" customWidth="1"/>
    <col min="4" max="4" width="51.8515625" style="46" customWidth="1"/>
    <col min="5" max="16384" width="9.140625" style="46" customWidth="1"/>
  </cols>
  <sheetData>
    <row r="1" s="60" customFormat="1" ht="15">
      <c r="A1" s="60" t="s">
        <v>415</v>
      </c>
    </row>
    <row r="2" s="50" customFormat="1" ht="11.25"/>
    <row r="3" spans="2:4" s="51" customFormat="1" ht="10.5">
      <c r="B3" s="52" t="s">
        <v>96</v>
      </c>
      <c r="C3" s="51" t="s">
        <v>343</v>
      </c>
      <c r="D3" s="51" t="s">
        <v>344</v>
      </c>
    </row>
    <row r="4" s="51" customFormat="1" ht="3.75" customHeight="1">
      <c r="B4" s="52"/>
    </row>
    <row r="5" spans="1:2" s="51" customFormat="1" ht="15.75">
      <c r="A5" s="49" t="s">
        <v>416</v>
      </c>
      <c r="B5" s="52"/>
    </row>
    <row r="6" spans="2:4" ht="15.75">
      <c r="B6" s="47">
        <v>1</v>
      </c>
      <c r="C6" s="53" t="s">
        <v>206</v>
      </c>
      <c r="D6" s="48" t="s">
        <v>251</v>
      </c>
    </row>
    <row r="7" spans="2:4" ht="15.75">
      <c r="B7" s="47">
        <v>2</v>
      </c>
      <c r="C7" s="53" t="s">
        <v>211</v>
      </c>
      <c r="D7" s="48" t="s">
        <v>251</v>
      </c>
    </row>
    <row r="8" spans="2:4" ht="15.75">
      <c r="B8" s="47">
        <v>3</v>
      </c>
      <c r="C8" s="54" t="s">
        <v>335</v>
      </c>
      <c r="D8" s="48" t="s">
        <v>250</v>
      </c>
    </row>
    <row r="9" spans="2:4" ht="15.75">
      <c r="B9" s="47">
        <v>4</v>
      </c>
      <c r="C9" s="54" t="s">
        <v>336</v>
      </c>
      <c r="D9" s="48" t="s">
        <v>250</v>
      </c>
    </row>
    <row r="10" spans="2:4" ht="15.75">
      <c r="B10" s="47">
        <v>5</v>
      </c>
      <c r="C10" s="54" t="s">
        <v>338</v>
      </c>
      <c r="D10" s="48" t="s">
        <v>252</v>
      </c>
    </row>
    <row r="11" spans="2:4" ht="15.75">
      <c r="B11" s="47">
        <v>6</v>
      </c>
      <c r="C11" s="54" t="s">
        <v>339</v>
      </c>
      <c r="D11" s="48" t="s">
        <v>252</v>
      </c>
    </row>
    <row r="12" spans="2:4" ht="15.75">
      <c r="B12" s="47">
        <v>7</v>
      </c>
      <c r="C12" s="54" t="s">
        <v>341</v>
      </c>
      <c r="D12" s="48" t="s">
        <v>252</v>
      </c>
    </row>
    <row r="13" spans="2:4" ht="15.75">
      <c r="B13" s="47">
        <v>8</v>
      </c>
      <c r="C13" s="54" t="s">
        <v>340</v>
      </c>
      <c r="D13" s="48" t="s">
        <v>252</v>
      </c>
    </row>
    <row r="14" spans="2:4" ht="15.75">
      <c r="B14" s="47">
        <v>9</v>
      </c>
      <c r="C14" s="54" t="s">
        <v>337</v>
      </c>
      <c r="D14" s="48" t="s">
        <v>252</v>
      </c>
    </row>
    <row r="15" spans="2:4" ht="15.75">
      <c r="B15" s="47">
        <v>10</v>
      </c>
      <c r="C15" s="54" t="s">
        <v>342</v>
      </c>
      <c r="D15" s="48" t="s">
        <v>252</v>
      </c>
    </row>
    <row r="16" spans="2:4" ht="15.75">
      <c r="B16" s="47">
        <v>11</v>
      </c>
      <c r="C16" s="54" t="s">
        <v>345</v>
      </c>
      <c r="D16" s="48" t="s">
        <v>253</v>
      </c>
    </row>
    <row r="17" spans="2:4" ht="15.75">
      <c r="B17" s="47">
        <v>12</v>
      </c>
      <c r="C17" s="54" t="s">
        <v>346</v>
      </c>
      <c r="D17" s="48" t="s">
        <v>253</v>
      </c>
    </row>
    <row r="18" spans="2:4" ht="15.75">
      <c r="B18" s="47">
        <v>13</v>
      </c>
      <c r="C18" s="54" t="s">
        <v>347</v>
      </c>
      <c r="D18" s="48" t="s">
        <v>253</v>
      </c>
    </row>
    <row r="19" spans="2:4" ht="15.75">
      <c r="B19" s="47">
        <v>14</v>
      </c>
      <c r="C19" s="54" t="s">
        <v>348</v>
      </c>
      <c r="D19" s="48" t="s">
        <v>253</v>
      </c>
    </row>
    <row r="20" spans="2:4" ht="15.75">
      <c r="B20" s="47">
        <v>15</v>
      </c>
      <c r="C20" s="54" t="s">
        <v>349</v>
      </c>
      <c r="D20" s="48" t="s">
        <v>253</v>
      </c>
    </row>
    <row r="21" spans="2:4" ht="15.75">
      <c r="B21" s="47">
        <v>16</v>
      </c>
      <c r="C21" s="54" t="s">
        <v>382</v>
      </c>
      <c r="D21" s="48" t="s">
        <v>258</v>
      </c>
    </row>
    <row r="22" spans="2:4" ht="15.75">
      <c r="B22" s="47">
        <v>17</v>
      </c>
      <c r="C22" s="54" t="s">
        <v>397</v>
      </c>
      <c r="D22" s="48" t="s">
        <v>258</v>
      </c>
    </row>
    <row r="23" spans="2:4" ht="15.75">
      <c r="B23" s="47">
        <v>18</v>
      </c>
      <c r="C23" s="54" t="s">
        <v>388</v>
      </c>
      <c r="D23" s="48" t="s">
        <v>257</v>
      </c>
    </row>
    <row r="24" spans="2:4" ht="15.75">
      <c r="B24" s="47">
        <v>19</v>
      </c>
      <c r="C24" s="54" t="s">
        <v>376</v>
      </c>
      <c r="D24" s="48" t="s">
        <v>257</v>
      </c>
    </row>
    <row r="25" spans="2:4" ht="15.75">
      <c r="B25" s="47">
        <v>20</v>
      </c>
      <c r="C25" s="54" t="s">
        <v>389</v>
      </c>
      <c r="D25" s="48" t="s">
        <v>257</v>
      </c>
    </row>
    <row r="26" spans="2:4" ht="15.75">
      <c r="B26" s="47">
        <v>21</v>
      </c>
      <c r="C26" s="54" t="s">
        <v>377</v>
      </c>
      <c r="D26" s="48" t="s">
        <v>268</v>
      </c>
    </row>
    <row r="27" spans="2:4" ht="15.75">
      <c r="B27" s="47">
        <v>22</v>
      </c>
      <c r="C27" s="54" t="s">
        <v>378</v>
      </c>
      <c r="D27" s="48" t="s">
        <v>259</v>
      </c>
    </row>
    <row r="28" spans="2:4" ht="15.75">
      <c r="B28" s="47">
        <v>23</v>
      </c>
      <c r="C28" s="54" t="s">
        <v>390</v>
      </c>
      <c r="D28" s="48" t="s">
        <v>259</v>
      </c>
    </row>
    <row r="29" spans="2:4" ht="15.75">
      <c r="B29" s="47">
        <v>24</v>
      </c>
      <c r="C29" s="54" t="s">
        <v>391</v>
      </c>
      <c r="D29" s="48" t="s">
        <v>259</v>
      </c>
    </row>
    <row r="30" spans="2:4" ht="15.75">
      <c r="B30" s="47">
        <v>25</v>
      </c>
      <c r="C30" s="54" t="s">
        <v>392</v>
      </c>
      <c r="D30" s="48" t="s">
        <v>259</v>
      </c>
    </row>
    <row r="31" spans="2:4" ht="15.75">
      <c r="B31" s="47">
        <v>26</v>
      </c>
      <c r="C31" s="54" t="s">
        <v>393</v>
      </c>
      <c r="D31" s="48" t="s">
        <v>259</v>
      </c>
    </row>
    <row r="32" spans="2:4" ht="15.75">
      <c r="B32" s="47">
        <v>27</v>
      </c>
      <c r="C32" s="54" t="s">
        <v>394</v>
      </c>
      <c r="D32" s="48" t="s">
        <v>259</v>
      </c>
    </row>
    <row r="33" spans="2:4" ht="15.75">
      <c r="B33" s="47">
        <v>28</v>
      </c>
      <c r="C33" s="54" t="s">
        <v>381</v>
      </c>
      <c r="D33" s="48" t="s">
        <v>233</v>
      </c>
    </row>
    <row r="34" spans="2:4" ht="15.75">
      <c r="B34" s="47">
        <v>29</v>
      </c>
      <c r="C34" s="54" t="s">
        <v>395</v>
      </c>
      <c r="D34" s="48" t="s">
        <v>230</v>
      </c>
    </row>
    <row r="35" spans="2:4" ht="15.75">
      <c r="B35" s="47">
        <v>30</v>
      </c>
      <c r="C35" s="54" t="s">
        <v>396</v>
      </c>
      <c r="D35" s="48" t="s">
        <v>230</v>
      </c>
    </row>
    <row r="36" spans="2:4" s="61" customFormat="1" ht="3" customHeight="1">
      <c r="B36" s="62"/>
      <c r="C36" s="63"/>
      <c r="D36" s="64"/>
    </row>
    <row r="37" spans="1:4" ht="15.75">
      <c r="A37" s="49" t="s">
        <v>401</v>
      </c>
      <c r="B37" s="47"/>
      <c r="C37" s="53"/>
      <c r="D37" s="48"/>
    </row>
    <row r="38" spans="2:4" ht="15.75">
      <c r="B38" s="47">
        <v>1</v>
      </c>
      <c r="C38" s="54" t="s">
        <v>254</v>
      </c>
      <c r="D38" s="48" t="s">
        <v>255</v>
      </c>
    </row>
    <row r="39" spans="2:4" ht="15.75">
      <c r="B39" s="47">
        <v>2</v>
      </c>
      <c r="C39" s="54" t="s">
        <v>90</v>
      </c>
      <c r="D39" s="48" t="s">
        <v>256</v>
      </c>
    </row>
    <row r="40" spans="2:4" ht="15.75">
      <c r="B40" s="47">
        <v>3</v>
      </c>
      <c r="C40" s="54" t="s">
        <v>260</v>
      </c>
      <c r="D40" s="48" t="s">
        <v>261</v>
      </c>
    </row>
    <row r="41" spans="2:4" ht="15.75">
      <c r="B41" s="47">
        <v>4</v>
      </c>
      <c r="C41" s="54" t="s">
        <v>262</v>
      </c>
      <c r="D41" s="48" t="s">
        <v>263</v>
      </c>
    </row>
    <row r="42" spans="2:4" ht="15.75">
      <c r="B42" s="47">
        <v>5</v>
      </c>
      <c r="C42" s="54" t="s">
        <v>264</v>
      </c>
      <c r="D42" s="48" t="s">
        <v>265</v>
      </c>
    </row>
    <row r="43" spans="2:4" ht="15.75">
      <c r="B43" s="47">
        <v>6</v>
      </c>
      <c r="C43" s="54" t="s">
        <v>266</v>
      </c>
      <c r="D43" s="48" t="s">
        <v>267</v>
      </c>
    </row>
    <row r="44" spans="2:4" ht="15.75">
      <c r="B44" s="47">
        <v>7</v>
      </c>
      <c r="C44" s="54" t="s">
        <v>244</v>
      </c>
      <c r="D44" s="48" t="s">
        <v>245</v>
      </c>
    </row>
    <row r="45" spans="2:4" ht="15.75">
      <c r="B45" s="47">
        <v>8</v>
      </c>
      <c r="C45" s="54" t="s">
        <v>246</v>
      </c>
      <c r="D45" s="48" t="s">
        <v>247</v>
      </c>
    </row>
    <row r="46" spans="2:4" ht="15.75">
      <c r="B46" s="47">
        <v>9</v>
      </c>
      <c r="C46" s="54" t="s">
        <v>248</v>
      </c>
      <c r="D46" s="48" t="s">
        <v>249</v>
      </c>
    </row>
    <row r="47" spans="2:4" s="61" customFormat="1" ht="3" customHeight="1">
      <c r="B47" s="62"/>
      <c r="C47" s="63"/>
      <c r="D47" s="64"/>
    </row>
    <row r="48" spans="1:4" ht="15.75">
      <c r="A48" s="49" t="s">
        <v>398</v>
      </c>
      <c r="B48" s="47"/>
      <c r="C48" s="53"/>
      <c r="D48" s="48"/>
    </row>
    <row r="49" spans="2:4" ht="15.75">
      <c r="B49" s="47">
        <v>1</v>
      </c>
      <c r="C49" s="54" t="s">
        <v>271</v>
      </c>
      <c r="D49" s="48" t="s">
        <v>272</v>
      </c>
    </row>
    <row r="50" spans="2:4" ht="15.75">
      <c r="B50" s="47">
        <v>2</v>
      </c>
      <c r="C50" s="54" t="s">
        <v>273</v>
      </c>
      <c r="D50" s="48" t="s">
        <v>274</v>
      </c>
    </row>
    <row r="51" spans="2:4" ht="15.75">
      <c r="B51" s="47">
        <v>3</v>
      </c>
      <c r="C51" s="54" t="s">
        <v>277</v>
      </c>
      <c r="D51" s="48" t="s">
        <v>278</v>
      </c>
    </row>
    <row r="52" spans="2:4" ht="15.75">
      <c r="B52" s="47">
        <v>4</v>
      </c>
      <c r="C52" s="54" t="s">
        <v>279</v>
      </c>
      <c r="D52" s="48" t="s">
        <v>280</v>
      </c>
    </row>
    <row r="53" spans="2:4" ht="15.75">
      <c r="B53" s="47">
        <v>5</v>
      </c>
      <c r="C53" s="54" t="s">
        <v>281</v>
      </c>
      <c r="D53" s="48" t="s">
        <v>282</v>
      </c>
    </row>
    <row r="54" spans="2:4" ht="15.75">
      <c r="B54" s="47">
        <v>6</v>
      </c>
      <c r="C54" s="54" t="s">
        <v>283</v>
      </c>
      <c r="D54" s="48" t="s">
        <v>284</v>
      </c>
    </row>
    <row r="55" spans="2:4" ht="15.75">
      <c r="B55" s="47">
        <v>7</v>
      </c>
      <c r="C55" s="54" t="s">
        <v>285</v>
      </c>
      <c r="D55" s="48" t="s">
        <v>286</v>
      </c>
    </row>
    <row r="56" spans="2:4" s="61" customFormat="1" ht="3" customHeight="1">
      <c r="B56" s="62"/>
      <c r="C56" s="63"/>
      <c r="D56" s="64"/>
    </row>
    <row r="57" spans="1:4" ht="15.75">
      <c r="A57" s="49" t="s">
        <v>399</v>
      </c>
      <c r="B57" s="47"/>
      <c r="C57" s="53"/>
      <c r="D57" s="48"/>
    </row>
    <row r="58" spans="2:4" ht="15.75">
      <c r="B58" s="47">
        <v>1</v>
      </c>
      <c r="C58" s="54" t="s">
        <v>269</v>
      </c>
      <c r="D58" s="48" t="s">
        <v>270</v>
      </c>
    </row>
    <row r="59" spans="2:4" ht="15.75">
      <c r="B59" s="47">
        <v>2</v>
      </c>
      <c r="C59" s="54" t="s">
        <v>275</v>
      </c>
      <c r="D59" s="48" t="s">
        <v>276</v>
      </c>
    </row>
    <row r="60" spans="2:4" ht="15.75">
      <c r="B60" s="47">
        <v>3</v>
      </c>
      <c r="C60" s="54" t="s">
        <v>300</v>
      </c>
      <c r="D60" s="48" t="s">
        <v>301</v>
      </c>
    </row>
    <row r="61" spans="2:4" ht="15.75">
      <c r="B61" s="47">
        <v>4</v>
      </c>
      <c r="C61" s="54" t="s">
        <v>302</v>
      </c>
      <c r="D61" s="48" t="s">
        <v>303</v>
      </c>
    </row>
    <row r="62" spans="2:4" ht="15.75">
      <c r="B62" s="47">
        <v>5</v>
      </c>
      <c r="C62" s="54" t="s">
        <v>304</v>
      </c>
      <c r="D62" s="48" t="s">
        <v>305</v>
      </c>
    </row>
    <row r="63" spans="2:4" ht="15.75">
      <c r="B63" s="47">
        <v>6</v>
      </c>
      <c r="C63" s="54" t="s">
        <v>306</v>
      </c>
      <c r="D63" s="48" t="s">
        <v>307</v>
      </c>
    </row>
    <row r="64" spans="2:4" ht="15.75">
      <c r="B64" s="47">
        <v>7</v>
      </c>
      <c r="C64" s="54" t="s">
        <v>308</v>
      </c>
      <c r="D64" s="48" t="s">
        <v>309</v>
      </c>
    </row>
    <row r="65" spans="2:4" ht="15.75">
      <c r="B65" s="47">
        <v>8</v>
      </c>
      <c r="C65" s="54" t="s">
        <v>310</v>
      </c>
      <c r="D65" s="48" t="s">
        <v>311</v>
      </c>
    </row>
    <row r="66" spans="2:4" ht="15.75">
      <c r="B66" s="47">
        <v>9</v>
      </c>
      <c r="C66" s="54" t="s">
        <v>312</v>
      </c>
      <c r="D66" s="48" t="s">
        <v>313</v>
      </c>
    </row>
    <row r="67" spans="2:4" ht="15.75">
      <c r="B67" s="47">
        <v>10</v>
      </c>
      <c r="C67" s="54" t="s">
        <v>314</v>
      </c>
      <c r="D67" s="48" t="s">
        <v>315</v>
      </c>
    </row>
    <row r="68" spans="2:4" ht="15.75">
      <c r="B68" s="47">
        <v>11</v>
      </c>
      <c r="C68" s="54" t="s">
        <v>316</v>
      </c>
      <c r="D68" s="48" t="s">
        <v>317</v>
      </c>
    </row>
    <row r="69" spans="2:4" ht="15.75">
      <c r="B69" s="47">
        <v>12</v>
      </c>
      <c r="C69" s="54" t="s">
        <v>318</v>
      </c>
      <c r="D69" s="48" t="s">
        <v>319</v>
      </c>
    </row>
    <row r="70" spans="2:4" ht="15.75">
      <c r="B70" s="47">
        <v>13</v>
      </c>
      <c r="C70" s="54" t="s">
        <v>320</v>
      </c>
      <c r="D70" s="48" t="s">
        <v>321</v>
      </c>
    </row>
    <row r="71" spans="2:4" ht="15.75">
      <c r="B71" s="47">
        <v>14</v>
      </c>
      <c r="C71" s="54" t="s">
        <v>322</v>
      </c>
      <c r="D71" s="48" t="s">
        <v>323</v>
      </c>
    </row>
    <row r="72" spans="2:4" ht="15.75">
      <c r="B72" s="47">
        <v>15</v>
      </c>
      <c r="C72" s="54" t="s">
        <v>324</v>
      </c>
      <c r="D72" s="48" t="s">
        <v>325</v>
      </c>
    </row>
    <row r="73" spans="2:4" ht="15.75">
      <c r="B73" s="47">
        <v>16</v>
      </c>
      <c r="C73" s="54" t="s">
        <v>326</v>
      </c>
      <c r="D73" s="48" t="s">
        <v>313</v>
      </c>
    </row>
    <row r="74" spans="2:4" ht="15.75">
      <c r="B74" s="47">
        <v>17</v>
      </c>
      <c r="C74" s="54" t="s">
        <v>327</v>
      </c>
      <c r="D74" s="48" t="s">
        <v>328</v>
      </c>
    </row>
    <row r="75" spans="2:4" ht="15.75">
      <c r="B75" s="47">
        <v>18</v>
      </c>
      <c r="C75" s="54" t="s">
        <v>329</v>
      </c>
      <c r="D75" s="48" t="s">
        <v>330</v>
      </c>
    </row>
    <row r="76" spans="2:4" ht="15.75">
      <c r="B76" s="47">
        <v>19</v>
      </c>
      <c r="C76" s="54" t="s">
        <v>333</v>
      </c>
      <c r="D76" s="48" t="s">
        <v>334</v>
      </c>
    </row>
    <row r="77" spans="2:4" s="61" customFormat="1" ht="3" customHeight="1">
      <c r="B77" s="62"/>
      <c r="C77" s="63"/>
      <c r="D77" s="64"/>
    </row>
    <row r="78" spans="1:4" ht="15.75">
      <c r="A78" s="49" t="s">
        <v>400</v>
      </c>
      <c r="B78" s="47"/>
      <c r="C78" s="53"/>
      <c r="D78" s="48"/>
    </row>
    <row r="79" spans="2:4" ht="15.75">
      <c r="B79" s="47">
        <v>1</v>
      </c>
      <c r="C79" s="54" t="s">
        <v>234</v>
      </c>
      <c r="D79" s="48" t="s">
        <v>235</v>
      </c>
    </row>
    <row r="80" spans="2:4" ht="15.75">
      <c r="B80" s="47">
        <v>2</v>
      </c>
      <c r="C80" s="54" t="s">
        <v>236</v>
      </c>
      <c r="D80" s="48" t="s">
        <v>237</v>
      </c>
    </row>
    <row r="81" spans="2:4" ht="15.75">
      <c r="B81" s="47">
        <v>3</v>
      </c>
      <c r="C81" s="54" t="s">
        <v>292</v>
      </c>
      <c r="D81" s="48" t="s">
        <v>293</v>
      </c>
    </row>
    <row r="82" spans="2:4" ht="15.75">
      <c r="B82" s="47">
        <v>4</v>
      </c>
      <c r="C82" s="54" t="s">
        <v>331</v>
      </c>
      <c r="D82" s="48" t="s">
        <v>332</v>
      </c>
    </row>
    <row r="83" spans="2:4" s="61" customFormat="1" ht="3" customHeight="1">
      <c r="B83" s="62"/>
      <c r="C83" s="63"/>
      <c r="D83" s="64"/>
    </row>
    <row r="84" spans="1:4" ht="15.75">
      <c r="A84" s="49" t="s">
        <v>414</v>
      </c>
      <c r="B84" s="47"/>
      <c r="C84" s="53"/>
      <c r="D84" s="48"/>
    </row>
    <row r="85" spans="2:4" ht="15.75">
      <c r="B85" s="47">
        <v>1</v>
      </c>
      <c r="C85" s="54" t="s">
        <v>408</v>
      </c>
      <c r="D85" s="48" t="s">
        <v>256</v>
      </c>
    </row>
    <row r="86" spans="2:4" ht="15.75">
      <c r="B86" s="47">
        <v>2</v>
      </c>
      <c r="C86" s="54" t="s">
        <v>409</v>
      </c>
      <c r="D86" s="48" t="s">
        <v>256</v>
      </c>
    </row>
    <row r="87" spans="2:4" ht="15.75">
      <c r="B87" s="47">
        <v>3</v>
      </c>
      <c r="C87" s="54" t="s">
        <v>410</v>
      </c>
      <c r="D87" s="48" t="s">
        <v>263</v>
      </c>
    </row>
    <row r="88" spans="2:4" ht="15.75">
      <c r="B88" s="47">
        <v>4</v>
      </c>
      <c r="C88" s="54" t="s">
        <v>411</v>
      </c>
      <c r="D88" s="48" t="s">
        <v>263</v>
      </c>
    </row>
    <row r="89" spans="2:4" ht="15.75">
      <c r="B89" s="47">
        <v>5</v>
      </c>
      <c r="C89" s="54" t="s">
        <v>404</v>
      </c>
      <c r="D89" s="48" t="s">
        <v>287</v>
      </c>
    </row>
    <row r="90" spans="2:4" ht="15.75">
      <c r="B90" s="47">
        <v>6</v>
      </c>
      <c r="C90" s="54" t="s">
        <v>405</v>
      </c>
      <c r="D90" s="48" t="s">
        <v>287</v>
      </c>
    </row>
    <row r="91" spans="2:4" ht="15.75">
      <c r="B91" s="47">
        <v>7</v>
      </c>
      <c r="C91" s="54" t="s">
        <v>402</v>
      </c>
      <c r="D91" s="48" t="s">
        <v>287</v>
      </c>
    </row>
    <row r="92" spans="2:4" ht="15.75">
      <c r="B92" s="47">
        <v>8</v>
      </c>
      <c r="C92" s="54" t="s">
        <v>403</v>
      </c>
      <c r="D92" s="48" t="s">
        <v>287</v>
      </c>
    </row>
    <row r="93" spans="2:4" ht="15.75">
      <c r="B93" s="47">
        <v>9</v>
      </c>
      <c r="C93" s="54" t="s">
        <v>406</v>
      </c>
      <c r="D93" s="48" t="s">
        <v>288</v>
      </c>
    </row>
    <row r="94" spans="2:4" ht="15.75">
      <c r="B94" s="47">
        <v>10</v>
      </c>
      <c r="C94" s="54" t="s">
        <v>407</v>
      </c>
      <c r="D94" s="48" t="s">
        <v>288</v>
      </c>
    </row>
    <row r="95" spans="2:4" ht="15.75">
      <c r="B95" s="47">
        <v>11</v>
      </c>
      <c r="C95" s="54" t="s">
        <v>412</v>
      </c>
      <c r="D95" s="48" t="s">
        <v>289</v>
      </c>
    </row>
    <row r="96" spans="2:4" ht="15.75">
      <c r="B96" s="47">
        <v>12</v>
      </c>
      <c r="C96" s="54" t="s">
        <v>413</v>
      </c>
      <c r="D96" s="48" t="s">
        <v>289</v>
      </c>
    </row>
    <row r="97" spans="2:4" s="61" customFormat="1" ht="3" customHeight="1">
      <c r="B97" s="62"/>
      <c r="C97" s="63"/>
      <c r="D97" s="64"/>
    </row>
    <row r="98" spans="1:4" ht="15.75">
      <c r="A98" s="49" t="s">
        <v>417</v>
      </c>
      <c r="B98" s="47"/>
      <c r="C98" s="53"/>
      <c r="D98" s="48"/>
    </row>
    <row r="99" spans="2:4" ht="15.75">
      <c r="B99" s="47">
        <v>1</v>
      </c>
      <c r="C99" s="54" t="s">
        <v>212</v>
      </c>
      <c r="D99" s="48" t="s">
        <v>213</v>
      </c>
    </row>
    <row r="100" spans="2:4" ht="15.75">
      <c r="B100" s="47">
        <v>2</v>
      </c>
      <c r="C100" s="54" t="s">
        <v>214</v>
      </c>
      <c r="D100" s="48" t="s">
        <v>215</v>
      </c>
    </row>
    <row r="101" spans="2:4" ht="15.75">
      <c r="B101" s="47">
        <v>3</v>
      </c>
      <c r="C101" s="54" t="s">
        <v>240</v>
      </c>
      <c r="D101" s="48" t="s">
        <v>241</v>
      </c>
    </row>
    <row r="102" spans="2:4" ht="15.75">
      <c r="B102" s="47">
        <v>4</v>
      </c>
      <c r="C102" s="54" t="s">
        <v>242</v>
      </c>
      <c r="D102" s="48" t="s">
        <v>243</v>
      </c>
    </row>
    <row r="103" spans="2:4" s="61" customFormat="1" ht="3" customHeight="1">
      <c r="B103" s="62"/>
      <c r="C103" s="63"/>
      <c r="D103" s="64"/>
    </row>
    <row r="104" spans="1:4" ht="15.75">
      <c r="A104" s="49" t="s">
        <v>350</v>
      </c>
      <c r="B104" s="47"/>
      <c r="C104" s="53"/>
      <c r="D104" s="48"/>
    </row>
    <row r="105" spans="2:4" ht="15.75">
      <c r="B105" s="47">
        <v>1</v>
      </c>
      <c r="C105" s="54" t="s">
        <v>216</v>
      </c>
      <c r="D105" s="48" t="s">
        <v>217</v>
      </c>
    </row>
    <row r="106" spans="2:4" ht="15.75">
      <c r="B106" s="47">
        <v>2</v>
      </c>
      <c r="C106" s="54" t="s">
        <v>218</v>
      </c>
      <c r="D106" s="48" t="s">
        <v>219</v>
      </c>
    </row>
    <row r="107" spans="2:4" ht="15.75">
      <c r="B107" s="47">
        <v>3</v>
      </c>
      <c r="C107" s="54" t="s">
        <v>220</v>
      </c>
      <c r="D107" s="48" t="s">
        <v>221</v>
      </c>
    </row>
    <row r="108" spans="2:4" ht="15.75">
      <c r="B108" s="47">
        <v>4</v>
      </c>
      <c r="C108" s="54" t="s">
        <v>222</v>
      </c>
      <c r="D108" s="48" t="s">
        <v>223</v>
      </c>
    </row>
    <row r="109" spans="2:4" ht="15.75">
      <c r="B109" s="47">
        <v>5</v>
      </c>
      <c r="C109" s="54" t="s">
        <v>224</v>
      </c>
      <c r="D109" s="48" t="s">
        <v>225</v>
      </c>
    </row>
    <row r="110" spans="2:4" ht="15.75">
      <c r="B110" s="47">
        <v>6</v>
      </c>
      <c r="C110" s="54" t="s">
        <v>226</v>
      </c>
      <c r="D110" s="48" t="s">
        <v>227</v>
      </c>
    </row>
    <row r="111" spans="2:4" ht="15.75">
      <c r="B111" s="47">
        <v>7</v>
      </c>
      <c r="C111" s="54" t="s">
        <v>228</v>
      </c>
      <c r="D111" s="48" t="s">
        <v>229</v>
      </c>
    </row>
    <row r="112" spans="2:4" ht="15.75">
      <c r="B112" s="47">
        <v>8</v>
      </c>
      <c r="C112" s="54" t="s">
        <v>231</v>
      </c>
      <c r="D112" s="48" t="s">
        <v>232</v>
      </c>
    </row>
    <row r="113" spans="2:4" ht="15.75">
      <c r="B113" s="47">
        <v>9</v>
      </c>
      <c r="C113" s="54" t="s">
        <v>238</v>
      </c>
      <c r="D113" s="48" t="s">
        <v>239</v>
      </c>
    </row>
    <row r="114" spans="2:4" ht="15.75">
      <c r="B114" s="47">
        <v>10</v>
      </c>
      <c r="C114" s="54" t="s">
        <v>290</v>
      </c>
      <c r="D114" s="48" t="s">
        <v>291</v>
      </c>
    </row>
    <row r="115" spans="2:4" ht="15.75">
      <c r="B115" s="47">
        <v>11</v>
      </c>
      <c r="C115" s="54" t="s">
        <v>294</v>
      </c>
      <c r="D115" s="48" t="s">
        <v>295</v>
      </c>
    </row>
    <row r="116" spans="2:4" ht="15.75">
      <c r="B116" s="47">
        <v>12</v>
      </c>
      <c r="C116" s="54" t="s">
        <v>296</v>
      </c>
      <c r="D116" s="48" t="s">
        <v>297</v>
      </c>
    </row>
    <row r="117" spans="2:4" ht="15.75">
      <c r="B117" s="47">
        <v>13</v>
      </c>
      <c r="C117" s="54" t="s">
        <v>298</v>
      </c>
      <c r="D117" s="48" t="s">
        <v>299</v>
      </c>
    </row>
    <row r="118" spans="2:4" ht="15.75">
      <c r="B118" s="47">
        <v>14</v>
      </c>
      <c r="C118" s="54" t="s">
        <v>331</v>
      </c>
      <c r="D118" s="48" t="s">
        <v>332</v>
      </c>
    </row>
    <row r="119" spans="2:4" s="61" customFormat="1" ht="3" customHeight="1">
      <c r="B119" s="62"/>
      <c r="C119" s="63"/>
      <c r="D119" s="64"/>
    </row>
    <row r="120" spans="1:4" ht="15.75">
      <c r="A120" s="49" t="s">
        <v>371</v>
      </c>
      <c r="B120" s="47"/>
      <c r="C120" s="53"/>
      <c r="D120" s="48"/>
    </row>
    <row r="121" spans="3:4" ht="15.75">
      <c r="C121" s="56" t="s">
        <v>181</v>
      </c>
      <c r="D121" s="55" t="s">
        <v>351</v>
      </c>
    </row>
    <row r="122" spans="3:4" ht="15.75">
      <c r="C122" s="56" t="s">
        <v>352</v>
      </c>
      <c r="D122" s="55" t="s">
        <v>353</v>
      </c>
    </row>
    <row r="123" spans="3:4" ht="15.75">
      <c r="C123" s="56" t="s">
        <v>179</v>
      </c>
      <c r="D123" s="55" t="s">
        <v>354</v>
      </c>
    </row>
    <row r="124" spans="3:4" ht="15.75">
      <c r="C124" s="56" t="s">
        <v>355</v>
      </c>
      <c r="D124" s="55" t="s">
        <v>356</v>
      </c>
    </row>
    <row r="125" spans="3:4" ht="15.75">
      <c r="C125" s="56" t="s">
        <v>180</v>
      </c>
      <c r="D125" s="55" t="s">
        <v>357</v>
      </c>
    </row>
    <row r="126" spans="3:4" ht="15.75">
      <c r="C126" s="56" t="s">
        <v>358</v>
      </c>
      <c r="D126" s="55" t="s">
        <v>359</v>
      </c>
    </row>
    <row r="127" spans="3:4" ht="15.75">
      <c r="C127" s="56" t="s">
        <v>178</v>
      </c>
      <c r="D127" s="55" t="s">
        <v>360</v>
      </c>
    </row>
    <row r="128" spans="3:4" ht="15.75">
      <c r="C128" s="56" t="s">
        <v>361</v>
      </c>
      <c r="D128" s="55" t="s">
        <v>362</v>
      </c>
    </row>
    <row r="129" spans="3:4" ht="15.75">
      <c r="C129" s="56" t="s">
        <v>363</v>
      </c>
      <c r="D129" s="55" t="s">
        <v>364</v>
      </c>
    </row>
    <row r="130" spans="3:4" ht="15.75">
      <c r="C130" s="56" t="s">
        <v>365</v>
      </c>
      <c r="D130" s="55" t="s">
        <v>366</v>
      </c>
    </row>
    <row r="131" spans="3:4" ht="15.75">
      <c r="C131" s="56" t="s">
        <v>367</v>
      </c>
      <c r="D131" s="55" t="s">
        <v>368</v>
      </c>
    </row>
    <row r="132" spans="3:4" ht="15.75">
      <c r="C132" s="56" t="s">
        <v>369</v>
      </c>
      <c r="D132" s="55" t="s">
        <v>370</v>
      </c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&amp;L&amp;8&amp;Z&amp;F
&amp;A&amp;C&amp;8
&amp;P z &amp;N&amp;R&amp;8&amp;D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96"/>
  <sheetViews>
    <sheetView tabSelected="1" workbookViewId="0" topLeftCell="A13">
      <selection activeCell="C25" sqref="C25"/>
    </sheetView>
  </sheetViews>
  <sheetFormatPr defaultColWidth="0.2890625" defaultRowHeight="15"/>
  <cols>
    <col min="1" max="1" width="1.57421875" style="2" customWidth="1"/>
    <col min="2" max="2" width="5.7109375" style="2" customWidth="1"/>
    <col min="3" max="3" width="12.140625" style="1" customWidth="1"/>
    <col min="4" max="4" width="8.8515625" style="1" customWidth="1"/>
    <col min="5" max="5" width="23.8515625" style="27" customWidth="1"/>
    <col min="6" max="6" width="9.421875" style="30" customWidth="1"/>
    <col min="7" max="7" width="23.421875" style="1" customWidth="1"/>
    <col min="8" max="8" width="5.8515625" style="27" customWidth="1"/>
    <col min="9" max="9" width="6.57421875" style="27" customWidth="1"/>
    <col min="10" max="10" width="6.00390625" style="27" customWidth="1"/>
    <col min="11" max="11" width="6.140625" style="27" customWidth="1"/>
    <col min="12" max="12" width="7.57421875" style="27" customWidth="1"/>
    <col min="13" max="14" width="6.140625" style="27" customWidth="1"/>
    <col min="15" max="228" width="5.140625" style="2" customWidth="1"/>
    <col min="229" max="16384" width="0.2890625" style="2" customWidth="1"/>
  </cols>
  <sheetData>
    <row r="1" spans="1:14" s="31" customFormat="1" ht="18.75">
      <c r="A1" s="35" t="s">
        <v>190</v>
      </c>
      <c r="B1" s="35"/>
      <c r="C1" s="43"/>
      <c r="D1" s="43"/>
      <c r="E1" s="35"/>
      <c r="F1" s="43"/>
      <c r="G1" s="43"/>
      <c r="H1" s="74"/>
      <c r="I1" s="74"/>
      <c r="J1" s="74"/>
      <c r="K1" s="74"/>
      <c r="L1" s="74"/>
      <c r="M1" s="74"/>
      <c r="N1" s="74"/>
    </row>
    <row r="2" spans="1:228" s="37" customFormat="1" ht="11.25">
      <c r="A2" s="3"/>
      <c r="B2" s="30"/>
      <c r="C2" s="6"/>
      <c r="D2" s="6"/>
      <c r="E2" s="1"/>
      <c r="F2" s="30"/>
      <c r="G2" s="1"/>
      <c r="H2" s="1"/>
      <c r="I2" s="1"/>
      <c r="J2" s="1"/>
      <c r="K2" s="1"/>
      <c r="L2" s="1"/>
      <c r="M2" s="228"/>
      <c r="N2" s="2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14" s="13" customFormat="1" ht="15.75">
      <c r="A3" s="13" t="s">
        <v>204</v>
      </c>
      <c r="C3" s="16"/>
      <c r="D3" s="16"/>
      <c r="E3" s="13" t="s">
        <v>426</v>
      </c>
      <c r="F3" s="44"/>
      <c r="G3" s="16"/>
      <c r="M3" s="242"/>
      <c r="N3" s="242"/>
    </row>
    <row r="4" spans="1:14" s="13" customFormat="1" ht="15.75">
      <c r="A4" s="13" t="s">
        <v>166</v>
      </c>
      <c r="C4" s="16"/>
      <c r="D4" s="16"/>
      <c r="E4" s="13" t="s">
        <v>425</v>
      </c>
      <c r="F4" s="44"/>
      <c r="G4" s="16"/>
      <c r="M4" s="242"/>
      <c r="N4" s="242"/>
    </row>
    <row r="5" spans="1:14" s="13" customFormat="1" ht="15.75">
      <c r="A5" s="13" t="s">
        <v>167</v>
      </c>
      <c r="C5" s="16"/>
      <c r="D5" s="16"/>
      <c r="E5" s="13" t="s">
        <v>75</v>
      </c>
      <c r="F5" s="44"/>
      <c r="G5" s="16"/>
      <c r="L5" s="17"/>
      <c r="M5" s="243"/>
      <c r="N5" s="243"/>
    </row>
    <row r="6" spans="1:14" s="13" customFormat="1" ht="15.75">
      <c r="A6" s="13" t="s">
        <v>183</v>
      </c>
      <c r="C6" s="16"/>
      <c r="D6" s="16"/>
      <c r="E6" s="36" t="s">
        <v>427</v>
      </c>
      <c r="F6" s="44"/>
      <c r="G6" s="16"/>
      <c r="L6" s="17"/>
      <c r="M6" s="243"/>
      <c r="N6" s="243"/>
    </row>
    <row r="7" spans="1:228" s="37" customFormat="1" ht="11.25">
      <c r="A7" s="3"/>
      <c r="B7" s="30"/>
      <c r="C7" s="6"/>
      <c r="D7" s="6"/>
      <c r="E7" s="1"/>
      <c r="F7" s="30"/>
      <c r="G7" s="1"/>
      <c r="H7" s="1"/>
      <c r="I7" s="1"/>
      <c r="J7" s="1"/>
      <c r="K7" s="1"/>
      <c r="L7" s="1"/>
      <c r="M7" s="228"/>
      <c r="N7" s="24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</row>
    <row r="8" spans="1:14" s="22" customFormat="1" ht="15">
      <c r="A8" s="18"/>
      <c r="B8" s="82" t="s">
        <v>169</v>
      </c>
      <c r="C8" s="82" t="s">
        <v>209</v>
      </c>
      <c r="D8" s="83" t="s">
        <v>177</v>
      </c>
      <c r="E8" s="84" t="s">
        <v>428</v>
      </c>
      <c r="F8" s="83" t="s">
        <v>98</v>
      </c>
      <c r="G8" s="82" t="s">
        <v>174</v>
      </c>
      <c r="H8" s="82">
        <v>1</v>
      </c>
      <c r="I8" s="82">
        <v>2</v>
      </c>
      <c r="J8" s="82">
        <v>3</v>
      </c>
      <c r="K8" s="82">
        <v>4</v>
      </c>
      <c r="L8" s="82" t="s">
        <v>176</v>
      </c>
      <c r="M8" s="244"/>
      <c r="N8" s="245"/>
    </row>
    <row r="9" spans="1:228" s="37" customFormat="1" ht="11.25">
      <c r="A9" s="3"/>
      <c r="B9" s="30"/>
      <c r="C9" s="6"/>
      <c r="D9" s="6"/>
      <c r="E9" s="1"/>
      <c r="F9" s="30"/>
      <c r="G9" s="1"/>
      <c r="H9" s="1"/>
      <c r="I9" s="1"/>
      <c r="J9" s="1"/>
      <c r="K9" s="1"/>
      <c r="L9" s="1"/>
      <c r="M9" s="228"/>
      <c r="N9" s="24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228" s="90" customFormat="1" ht="15.75">
      <c r="A10" s="85"/>
      <c r="B10" s="86"/>
      <c r="C10" s="87"/>
      <c r="D10" s="87"/>
      <c r="E10" s="91" t="s">
        <v>727</v>
      </c>
      <c r="F10" s="86"/>
      <c r="G10" s="88"/>
      <c r="H10" s="88"/>
      <c r="I10" s="88"/>
      <c r="J10" s="88"/>
      <c r="K10" s="88"/>
      <c r="L10" s="88"/>
      <c r="M10" s="88"/>
      <c r="N10" s="89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</row>
    <row r="11" spans="1:228" s="90" customFormat="1" ht="15.75">
      <c r="A11" s="85"/>
      <c r="B11" s="92" t="s">
        <v>529</v>
      </c>
      <c r="C11" s="91" t="s">
        <v>528</v>
      </c>
      <c r="D11" s="87"/>
      <c r="E11" s="88"/>
      <c r="F11" s="86"/>
      <c r="G11" s="88"/>
      <c r="H11" s="88"/>
      <c r="I11" s="88"/>
      <c r="J11" s="88"/>
      <c r="K11" s="88"/>
      <c r="L11" s="88"/>
      <c r="M11" s="88"/>
      <c r="N11" s="8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</row>
    <row r="12" spans="1:14" s="10" customFormat="1" ht="18">
      <c r="A12" s="81"/>
      <c r="B12" s="93"/>
      <c r="C12" s="94"/>
      <c r="D12" s="94"/>
      <c r="E12" s="95" t="s">
        <v>530</v>
      </c>
      <c r="F12" s="96"/>
      <c r="G12" s="96"/>
      <c r="H12" s="96"/>
      <c r="I12" s="96"/>
      <c r="J12" s="96"/>
      <c r="K12" s="96"/>
      <c r="L12" s="97"/>
      <c r="M12" s="70"/>
      <c r="N12" s="71"/>
    </row>
    <row r="13" spans="1:14" s="10" customFormat="1" ht="18">
      <c r="A13" s="81"/>
      <c r="B13" s="98">
        <v>1</v>
      </c>
      <c r="C13" s="99" t="s">
        <v>429</v>
      </c>
      <c r="D13" s="100" t="str">
        <f>HYPERLINK("#kartyx!$A$211:$A$217",'[1]kartyx'!$A$211)</f>
        <v>22/I</v>
      </c>
      <c r="E13" s="101" t="s">
        <v>430</v>
      </c>
      <c r="F13" s="102">
        <v>2005</v>
      </c>
      <c r="G13" s="103" t="s">
        <v>431</v>
      </c>
      <c r="H13" s="104">
        <f>'[1]kartyx'!$O$212</f>
        <v>94</v>
      </c>
      <c r="I13" s="104">
        <f>'[1]kartyx'!$O$213</f>
        <v>99</v>
      </c>
      <c r="J13" s="104">
        <f>'[1]kartyx'!$O$214</f>
        <v>99</v>
      </c>
      <c r="K13" s="104"/>
      <c r="L13" s="105">
        <f>SUM(H13:K13)</f>
        <v>292</v>
      </c>
      <c r="M13" s="70"/>
      <c r="N13" s="71"/>
    </row>
    <row r="14" spans="1:14" s="10" customFormat="1" ht="18">
      <c r="A14" s="81"/>
      <c r="B14" s="98">
        <v>2</v>
      </c>
      <c r="C14" s="94" t="s">
        <v>432</v>
      </c>
      <c r="D14" s="100" t="s">
        <v>433</v>
      </c>
      <c r="E14" s="106" t="s">
        <v>434</v>
      </c>
      <c r="F14" s="102">
        <v>2004</v>
      </c>
      <c r="G14" s="103" t="s">
        <v>431</v>
      </c>
      <c r="H14" s="104">
        <v>97</v>
      </c>
      <c r="I14" s="104">
        <v>97</v>
      </c>
      <c r="J14" s="104">
        <v>98</v>
      </c>
      <c r="K14" s="104"/>
      <c r="L14" s="105">
        <v>292</v>
      </c>
      <c r="M14" s="70"/>
      <c r="N14" s="71"/>
    </row>
    <row r="15" spans="1:14" s="10" customFormat="1" ht="18">
      <c r="A15" s="81"/>
      <c r="B15" s="98">
        <v>3</v>
      </c>
      <c r="C15" s="107" t="s">
        <v>435</v>
      </c>
      <c r="D15" s="100" t="s">
        <v>436</v>
      </c>
      <c r="E15" s="106" t="s">
        <v>437</v>
      </c>
      <c r="F15" s="102">
        <v>2006</v>
      </c>
      <c r="G15" s="101" t="s">
        <v>438</v>
      </c>
      <c r="H15" s="104">
        <v>98</v>
      </c>
      <c r="I15" s="104">
        <v>95</v>
      </c>
      <c r="J15" s="104">
        <v>97</v>
      </c>
      <c r="K15" s="104"/>
      <c r="L15" s="105">
        <v>290</v>
      </c>
      <c r="M15" s="70"/>
      <c r="N15" s="71"/>
    </row>
    <row r="16" spans="1:14" s="10" customFormat="1" ht="18">
      <c r="A16" s="81"/>
      <c r="B16" s="98">
        <v>4</v>
      </c>
      <c r="C16" s="108" t="s">
        <v>439</v>
      </c>
      <c r="D16" s="109" t="s">
        <v>440</v>
      </c>
      <c r="E16" s="101" t="s">
        <v>441</v>
      </c>
      <c r="F16" s="110">
        <v>2005</v>
      </c>
      <c r="G16" s="103" t="s">
        <v>442</v>
      </c>
      <c r="H16" s="104">
        <v>97</v>
      </c>
      <c r="I16" s="104">
        <v>97</v>
      </c>
      <c r="J16" s="104">
        <v>95</v>
      </c>
      <c r="K16" s="104"/>
      <c r="L16" s="105">
        <v>289</v>
      </c>
      <c r="M16" s="70"/>
      <c r="N16" s="71"/>
    </row>
    <row r="17" spans="1:14" s="10" customFormat="1" ht="18">
      <c r="A17" s="81"/>
      <c r="B17" s="98">
        <v>5</v>
      </c>
      <c r="C17" s="108" t="s">
        <v>542</v>
      </c>
      <c r="D17" s="109" t="s">
        <v>443</v>
      </c>
      <c r="E17" s="106" t="s">
        <v>444</v>
      </c>
      <c r="F17" s="102">
        <v>2004</v>
      </c>
      <c r="G17" s="103" t="s">
        <v>445</v>
      </c>
      <c r="H17" s="104">
        <v>97</v>
      </c>
      <c r="I17" s="104">
        <v>92</v>
      </c>
      <c r="J17" s="104">
        <v>95</v>
      </c>
      <c r="K17" s="104"/>
      <c r="L17" s="105">
        <v>284</v>
      </c>
      <c r="M17" s="70"/>
      <c r="N17" s="71"/>
    </row>
    <row r="18" spans="1:14" s="10" customFormat="1" ht="18">
      <c r="A18" s="81"/>
      <c r="B18" s="98">
        <v>6</v>
      </c>
      <c r="C18" s="112" t="s">
        <v>446</v>
      </c>
      <c r="D18" s="100" t="s">
        <v>447</v>
      </c>
      <c r="E18" s="106" t="s">
        <v>448</v>
      </c>
      <c r="F18" s="102">
        <v>2005</v>
      </c>
      <c r="G18" s="103" t="s">
        <v>431</v>
      </c>
      <c r="H18" s="104">
        <v>92</v>
      </c>
      <c r="I18" s="104">
        <v>94</v>
      </c>
      <c r="J18" s="104">
        <v>95</v>
      </c>
      <c r="K18" s="104"/>
      <c r="L18" s="105">
        <v>281</v>
      </c>
      <c r="M18" s="70"/>
      <c r="N18" s="71"/>
    </row>
    <row r="19" spans="1:14" s="10" customFormat="1" ht="18">
      <c r="A19" s="81"/>
      <c r="B19" s="98">
        <v>7</v>
      </c>
      <c r="C19" s="99" t="s">
        <v>449</v>
      </c>
      <c r="D19" s="109" t="s">
        <v>450</v>
      </c>
      <c r="E19" s="106" t="s">
        <v>451</v>
      </c>
      <c r="F19" s="102">
        <v>2004</v>
      </c>
      <c r="G19" s="103" t="s">
        <v>445</v>
      </c>
      <c r="H19" s="104">
        <v>90</v>
      </c>
      <c r="I19" s="104">
        <v>93</v>
      </c>
      <c r="J19" s="104">
        <v>96</v>
      </c>
      <c r="K19" s="104"/>
      <c r="L19" s="105">
        <v>279</v>
      </c>
      <c r="M19" s="70"/>
      <c r="N19" s="71"/>
    </row>
    <row r="20" spans="1:14" s="10" customFormat="1" ht="18">
      <c r="A20" s="81"/>
      <c r="B20" s="98">
        <v>8</v>
      </c>
      <c r="C20" s="99" t="s">
        <v>452</v>
      </c>
      <c r="D20" s="100" t="str">
        <f>HYPERLINK("#kartyx!$A$201:$A$207",'[1]kartyx'!$A$201)</f>
        <v>21/I</v>
      </c>
      <c r="E20" s="101" t="s">
        <v>453</v>
      </c>
      <c r="F20" s="102">
        <v>2005</v>
      </c>
      <c r="G20" s="103" t="s">
        <v>431</v>
      </c>
      <c r="H20" s="104">
        <f>'[1]kartyx'!$O$202</f>
        <v>91</v>
      </c>
      <c r="I20" s="104">
        <f>'[1]kartyx'!$O$203</f>
        <v>92</v>
      </c>
      <c r="J20" s="104">
        <f>'[1]kartyx'!$O$204</f>
        <v>95</v>
      </c>
      <c r="K20" s="104"/>
      <c r="L20" s="105">
        <f>SUM(H20:K20)</f>
        <v>278</v>
      </c>
      <c r="M20" s="70"/>
      <c r="N20" s="71"/>
    </row>
    <row r="21" spans="1:14" s="10" customFormat="1" ht="18">
      <c r="A21" s="81"/>
      <c r="B21" s="98">
        <v>9</v>
      </c>
      <c r="C21" s="99" t="s">
        <v>454</v>
      </c>
      <c r="D21" s="109" t="s">
        <v>455</v>
      </c>
      <c r="E21" s="106" t="s">
        <v>456</v>
      </c>
      <c r="F21" s="102">
        <v>2005</v>
      </c>
      <c r="G21" s="103" t="s">
        <v>457</v>
      </c>
      <c r="H21" s="104">
        <v>91</v>
      </c>
      <c r="I21" s="104">
        <v>95</v>
      </c>
      <c r="J21" s="104">
        <v>88</v>
      </c>
      <c r="K21" s="104"/>
      <c r="L21" s="105">
        <v>274</v>
      </c>
      <c r="M21" s="70"/>
      <c r="N21" s="71"/>
    </row>
    <row r="22" spans="1:14" s="10" customFormat="1" ht="18">
      <c r="A22" s="81"/>
      <c r="B22" s="98">
        <v>10</v>
      </c>
      <c r="C22" s="99" t="s">
        <v>458</v>
      </c>
      <c r="D22" s="100" t="s">
        <v>459</v>
      </c>
      <c r="E22" s="101" t="s">
        <v>460</v>
      </c>
      <c r="F22" s="113">
        <v>2006</v>
      </c>
      <c r="G22" s="103" t="s">
        <v>461</v>
      </c>
      <c r="H22" s="104">
        <v>97</v>
      </c>
      <c r="I22" s="104">
        <v>83</v>
      </c>
      <c r="J22" s="104">
        <v>93</v>
      </c>
      <c r="K22" s="104"/>
      <c r="L22" s="105">
        <v>273</v>
      </c>
      <c r="M22" s="70"/>
      <c r="N22" s="71"/>
    </row>
    <row r="23" spans="1:14" s="10" customFormat="1" ht="18">
      <c r="A23" s="81"/>
      <c r="B23" s="98">
        <v>11</v>
      </c>
      <c r="C23" s="108" t="s">
        <v>462</v>
      </c>
      <c r="D23" s="100" t="s">
        <v>463</v>
      </c>
      <c r="E23" s="101" t="s">
        <v>464</v>
      </c>
      <c r="F23" s="102">
        <v>2004</v>
      </c>
      <c r="G23" s="114" t="s">
        <v>465</v>
      </c>
      <c r="H23" s="104">
        <v>93</v>
      </c>
      <c r="I23" s="104">
        <v>89</v>
      </c>
      <c r="J23" s="104">
        <v>86</v>
      </c>
      <c r="K23" s="104"/>
      <c r="L23" s="105">
        <v>268</v>
      </c>
      <c r="M23" s="70"/>
      <c r="N23" s="71"/>
    </row>
    <row r="24" spans="1:14" s="10" customFormat="1" ht="18">
      <c r="A24" s="81"/>
      <c r="B24" s="98">
        <v>12</v>
      </c>
      <c r="C24" s="108" t="s">
        <v>466</v>
      </c>
      <c r="D24" s="100" t="s">
        <v>467</v>
      </c>
      <c r="E24" s="101" t="s">
        <v>468</v>
      </c>
      <c r="F24" s="113">
        <v>2008</v>
      </c>
      <c r="G24" s="103" t="s">
        <v>469</v>
      </c>
      <c r="H24" s="104">
        <v>88</v>
      </c>
      <c r="I24" s="104">
        <v>83</v>
      </c>
      <c r="J24" s="104">
        <v>93</v>
      </c>
      <c r="K24" s="104"/>
      <c r="L24" s="105">
        <v>264</v>
      </c>
      <c r="M24" s="70"/>
      <c r="N24" s="71"/>
    </row>
    <row r="25" spans="1:14" s="10" customFormat="1" ht="18">
      <c r="A25" s="81"/>
      <c r="B25" s="98">
        <v>13</v>
      </c>
      <c r="C25" s="107"/>
      <c r="D25" s="100" t="s">
        <v>470</v>
      </c>
      <c r="E25" s="106" t="s">
        <v>471</v>
      </c>
      <c r="F25" s="102">
        <v>2005</v>
      </c>
      <c r="G25" s="101" t="s">
        <v>438</v>
      </c>
      <c r="H25" s="104">
        <v>89</v>
      </c>
      <c r="I25" s="104">
        <v>83</v>
      </c>
      <c r="J25" s="104">
        <v>92</v>
      </c>
      <c r="K25" s="104"/>
      <c r="L25" s="105">
        <v>264</v>
      </c>
      <c r="M25" s="70"/>
      <c r="N25" s="71"/>
    </row>
    <row r="26" spans="1:14" s="10" customFormat="1" ht="18">
      <c r="A26" s="81"/>
      <c r="B26" s="98">
        <v>14</v>
      </c>
      <c r="C26" s="108" t="s">
        <v>472</v>
      </c>
      <c r="D26" s="109" t="s">
        <v>473</v>
      </c>
      <c r="E26" s="101" t="s">
        <v>474</v>
      </c>
      <c r="F26" s="101">
        <v>2005</v>
      </c>
      <c r="G26" s="103" t="s">
        <v>469</v>
      </c>
      <c r="H26" s="104">
        <v>81</v>
      </c>
      <c r="I26" s="104">
        <v>85</v>
      </c>
      <c r="J26" s="104">
        <v>92</v>
      </c>
      <c r="K26" s="104"/>
      <c r="L26" s="105">
        <v>258</v>
      </c>
      <c r="M26" s="70"/>
      <c r="N26" s="71"/>
    </row>
    <row r="27" spans="1:14" s="10" customFormat="1" ht="18">
      <c r="A27" s="81"/>
      <c r="B27" s="98">
        <v>15</v>
      </c>
      <c r="C27" s="108" t="s">
        <v>475</v>
      </c>
      <c r="D27" s="100" t="s">
        <v>476</v>
      </c>
      <c r="E27" s="101" t="s">
        <v>477</v>
      </c>
      <c r="F27" s="113">
        <v>2006</v>
      </c>
      <c r="G27" s="101" t="s">
        <v>478</v>
      </c>
      <c r="H27" s="104">
        <v>87</v>
      </c>
      <c r="I27" s="104">
        <v>83</v>
      </c>
      <c r="J27" s="104">
        <v>82</v>
      </c>
      <c r="K27" s="104"/>
      <c r="L27" s="105">
        <v>252</v>
      </c>
      <c r="M27" s="70"/>
      <c r="N27" s="71"/>
    </row>
    <row r="28" spans="1:14" s="10" customFormat="1" ht="18">
      <c r="A28" s="81"/>
      <c r="B28" s="98">
        <v>16</v>
      </c>
      <c r="C28" s="108"/>
      <c r="D28" s="100" t="s">
        <v>479</v>
      </c>
      <c r="E28" s="101" t="s">
        <v>480</v>
      </c>
      <c r="F28" s="101">
        <v>2006</v>
      </c>
      <c r="G28" s="101" t="s">
        <v>481</v>
      </c>
      <c r="H28" s="104">
        <v>87</v>
      </c>
      <c r="I28" s="104">
        <v>76</v>
      </c>
      <c r="J28" s="104">
        <v>85</v>
      </c>
      <c r="K28" s="104"/>
      <c r="L28" s="105">
        <v>248</v>
      </c>
      <c r="M28" s="70"/>
      <c r="N28" s="71"/>
    </row>
    <row r="29" spans="1:14" s="10" customFormat="1" ht="18">
      <c r="A29" s="81"/>
      <c r="B29" s="98">
        <v>17</v>
      </c>
      <c r="C29" s="111"/>
      <c r="D29" s="100" t="s">
        <v>482</v>
      </c>
      <c r="E29" s="106" t="s">
        <v>483</v>
      </c>
      <c r="F29" s="102">
        <v>2009</v>
      </c>
      <c r="G29" s="101" t="s">
        <v>438</v>
      </c>
      <c r="H29" s="104">
        <v>76</v>
      </c>
      <c r="I29" s="104">
        <v>79</v>
      </c>
      <c r="J29" s="104">
        <v>82</v>
      </c>
      <c r="K29" s="104"/>
      <c r="L29" s="105">
        <v>237</v>
      </c>
      <c r="M29" s="70"/>
      <c r="N29" s="71"/>
    </row>
    <row r="30" spans="1:14" s="10" customFormat="1" ht="18">
      <c r="A30" s="81"/>
      <c r="B30" s="98">
        <v>18</v>
      </c>
      <c r="C30" s="108" t="s">
        <v>484</v>
      </c>
      <c r="D30" s="109" t="s">
        <v>485</v>
      </c>
      <c r="E30" s="101" t="s">
        <v>486</v>
      </c>
      <c r="F30" s="101">
        <v>2009</v>
      </c>
      <c r="G30" s="103" t="s">
        <v>469</v>
      </c>
      <c r="H30" s="104">
        <v>68</v>
      </c>
      <c r="I30" s="104">
        <v>72</v>
      </c>
      <c r="J30" s="104">
        <v>75</v>
      </c>
      <c r="K30" s="104"/>
      <c r="L30" s="105">
        <v>215</v>
      </c>
      <c r="M30" s="70"/>
      <c r="N30" s="71"/>
    </row>
    <row r="31" spans="1:14" s="10" customFormat="1" ht="18">
      <c r="A31" s="81"/>
      <c r="B31" s="93"/>
      <c r="C31" s="115"/>
      <c r="D31" s="115"/>
      <c r="E31" s="116"/>
      <c r="F31" s="117"/>
      <c r="G31" s="118"/>
      <c r="H31" s="119"/>
      <c r="I31" s="119"/>
      <c r="J31" s="119"/>
      <c r="K31" s="119"/>
      <c r="L31" s="119"/>
      <c r="M31" s="70"/>
      <c r="N31" s="71"/>
    </row>
    <row r="32" spans="1:14" s="10" customFormat="1" ht="18">
      <c r="A32" s="81"/>
      <c r="B32" s="93"/>
      <c r="C32" s="120"/>
      <c r="D32" s="120"/>
      <c r="E32" s="171" t="s">
        <v>608</v>
      </c>
      <c r="F32" s="121"/>
      <c r="G32" s="122"/>
      <c r="H32" s="123"/>
      <c r="I32" s="123"/>
      <c r="J32" s="123"/>
      <c r="K32" s="123"/>
      <c r="L32" s="124"/>
      <c r="M32" s="70"/>
      <c r="N32" s="71"/>
    </row>
    <row r="33" spans="1:14" s="10" customFormat="1" ht="18">
      <c r="A33" s="81"/>
      <c r="B33" s="98">
        <v>1</v>
      </c>
      <c r="C33" s="125" t="s">
        <v>487</v>
      </c>
      <c r="D33" s="100" t="s">
        <v>488</v>
      </c>
      <c r="E33" s="126" t="s">
        <v>489</v>
      </c>
      <c r="F33" s="127">
        <v>2004</v>
      </c>
      <c r="G33" s="128" t="s">
        <v>438</v>
      </c>
      <c r="H33" s="129">
        <v>98</v>
      </c>
      <c r="I33" s="129">
        <v>97</v>
      </c>
      <c r="J33" s="129">
        <v>98</v>
      </c>
      <c r="K33" s="129"/>
      <c r="L33" s="105">
        <v>293</v>
      </c>
      <c r="M33" s="70"/>
      <c r="N33" s="71"/>
    </row>
    <row r="34" spans="1:14" s="10" customFormat="1" ht="18">
      <c r="A34" s="81"/>
      <c r="B34" s="98">
        <v>2</v>
      </c>
      <c r="C34" s="130" t="s">
        <v>490</v>
      </c>
      <c r="D34" s="100" t="s">
        <v>491</v>
      </c>
      <c r="E34" s="128" t="s">
        <v>492</v>
      </c>
      <c r="F34" s="96">
        <v>2004</v>
      </c>
      <c r="G34" s="131" t="s">
        <v>478</v>
      </c>
      <c r="H34" s="129">
        <v>93</v>
      </c>
      <c r="I34" s="129">
        <v>95</v>
      </c>
      <c r="J34" s="129">
        <v>100</v>
      </c>
      <c r="K34" s="129"/>
      <c r="L34" s="105">
        <v>288</v>
      </c>
      <c r="M34" s="70"/>
      <c r="N34" s="71"/>
    </row>
    <row r="35" spans="1:14" s="10" customFormat="1" ht="18">
      <c r="A35" s="81"/>
      <c r="B35" s="98">
        <v>3</v>
      </c>
      <c r="C35" s="132" t="s">
        <v>493</v>
      </c>
      <c r="D35" s="100" t="s">
        <v>494</v>
      </c>
      <c r="E35" s="126" t="s">
        <v>495</v>
      </c>
      <c r="F35" s="127">
        <v>2005</v>
      </c>
      <c r="G35" s="131" t="s">
        <v>496</v>
      </c>
      <c r="H35" s="129">
        <v>97</v>
      </c>
      <c r="I35" s="129">
        <v>95</v>
      </c>
      <c r="J35" s="129">
        <v>96</v>
      </c>
      <c r="K35" s="129"/>
      <c r="L35" s="105">
        <v>288</v>
      </c>
      <c r="M35" s="70"/>
      <c r="N35" s="71"/>
    </row>
    <row r="36" spans="1:14" s="10" customFormat="1" ht="18">
      <c r="A36" s="81"/>
      <c r="B36" s="98">
        <v>4</v>
      </c>
      <c r="C36" s="132" t="s">
        <v>497</v>
      </c>
      <c r="D36" s="100" t="s">
        <v>498</v>
      </c>
      <c r="E36" s="126" t="s">
        <v>499</v>
      </c>
      <c r="F36" s="127">
        <v>2005</v>
      </c>
      <c r="G36" s="131" t="s">
        <v>496</v>
      </c>
      <c r="H36" s="129">
        <v>95</v>
      </c>
      <c r="I36" s="129">
        <v>94</v>
      </c>
      <c r="J36" s="129">
        <v>97</v>
      </c>
      <c r="K36" s="129"/>
      <c r="L36" s="105">
        <v>286</v>
      </c>
      <c r="M36" s="70"/>
      <c r="N36" s="71"/>
    </row>
    <row r="37" spans="1:14" s="10" customFormat="1" ht="18">
      <c r="A37" s="81"/>
      <c r="B37" s="98">
        <v>5</v>
      </c>
      <c r="C37" s="133" t="s">
        <v>500</v>
      </c>
      <c r="D37" s="134" t="s">
        <v>501</v>
      </c>
      <c r="E37" s="135" t="s">
        <v>502</v>
      </c>
      <c r="F37" s="135">
        <v>2004</v>
      </c>
      <c r="G37" s="135" t="s">
        <v>465</v>
      </c>
      <c r="H37" s="136">
        <v>93</v>
      </c>
      <c r="I37" s="136">
        <v>95</v>
      </c>
      <c r="J37" s="136">
        <v>93</v>
      </c>
      <c r="K37" s="136"/>
      <c r="L37" s="124">
        <v>281</v>
      </c>
      <c r="M37" s="70"/>
      <c r="N37" s="71"/>
    </row>
    <row r="38" spans="1:14" s="10" customFormat="1" ht="15" customHeight="1">
      <c r="A38" s="81"/>
      <c r="B38" s="98">
        <v>6</v>
      </c>
      <c r="C38" s="108"/>
      <c r="D38" s="100" t="s">
        <v>503</v>
      </c>
      <c r="E38" s="101" t="s">
        <v>504</v>
      </c>
      <c r="F38" s="113">
        <v>2004</v>
      </c>
      <c r="G38" s="103" t="s">
        <v>505</v>
      </c>
      <c r="H38" s="104">
        <v>89</v>
      </c>
      <c r="I38" s="104">
        <v>95</v>
      </c>
      <c r="J38" s="104">
        <v>94</v>
      </c>
      <c r="K38" s="104"/>
      <c r="L38" s="105">
        <v>278</v>
      </c>
      <c r="M38" s="70"/>
      <c r="N38" s="71"/>
    </row>
    <row r="39" spans="1:14" s="10" customFormat="1" ht="18">
      <c r="A39" s="81"/>
      <c r="B39" s="98">
        <v>7</v>
      </c>
      <c r="C39" s="125"/>
      <c r="D39" s="100" t="s">
        <v>506</v>
      </c>
      <c r="E39" s="126" t="s">
        <v>507</v>
      </c>
      <c r="F39" s="127">
        <v>2007</v>
      </c>
      <c r="G39" s="131" t="s">
        <v>431</v>
      </c>
      <c r="H39" s="129">
        <v>90</v>
      </c>
      <c r="I39" s="129">
        <v>92</v>
      </c>
      <c r="J39" s="129">
        <v>95</v>
      </c>
      <c r="K39" s="129"/>
      <c r="L39" s="105">
        <v>277</v>
      </c>
      <c r="M39" s="70"/>
      <c r="N39" s="71"/>
    </row>
    <row r="40" spans="1:14" s="10" customFormat="1" ht="18">
      <c r="A40" s="81"/>
      <c r="B40" s="98">
        <v>8</v>
      </c>
      <c r="C40" s="125"/>
      <c r="D40" s="100" t="s">
        <v>508</v>
      </c>
      <c r="E40" s="126" t="s">
        <v>509</v>
      </c>
      <c r="F40" s="127">
        <v>2007</v>
      </c>
      <c r="G40" s="131" t="s">
        <v>431</v>
      </c>
      <c r="H40" s="129">
        <v>92</v>
      </c>
      <c r="I40" s="129">
        <v>93</v>
      </c>
      <c r="J40" s="129">
        <v>91</v>
      </c>
      <c r="K40" s="129"/>
      <c r="L40" s="105">
        <v>276</v>
      </c>
      <c r="M40" s="70"/>
      <c r="N40" s="71"/>
    </row>
    <row r="41" spans="1:14" s="10" customFormat="1" ht="18">
      <c r="A41" s="81"/>
      <c r="B41" s="98">
        <v>9</v>
      </c>
      <c r="C41" s="137"/>
      <c r="D41" s="100" t="s">
        <v>510</v>
      </c>
      <c r="E41" s="126" t="s">
        <v>511</v>
      </c>
      <c r="F41" s="127">
        <v>2007</v>
      </c>
      <c r="G41" s="131" t="s">
        <v>431</v>
      </c>
      <c r="H41" s="129">
        <v>93</v>
      </c>
      <c r="I41" s="129">
        <v>88</v>
      </c>
      <c r="J41" s="129">
        <v>94</v>
      </c>
      <c r="K41" s="129"/>
      <c r="L41" s="105">
        <v>275</v>
      </c>
      <c r="M41" s="70"/>
      <c r="N41" s="71"/>
    </row>
    <row r="42" spans="1:14" s="10" customFormat="1" ht="18">
      <c r="A42" s="81"/>
      <c r="B42" s="98">
        <v>10</v>
      </c>
      <c r="C42" s="108"/>
      <c r="D42" s="100" t="s">
        <v>512</v>
      </c>
      <c r="E42" s="128" t="s">
        <v>513</v>
      </c>
      <c r="F42" s="128">
        <v>2005</v>
      </c>
      <c r="G42" s="131" t="s">
        <v>505</v>
      </c>
      <c r="H42" s="129">
        <v>90</v>
      </c>
      <c r="I42" s="129">
        <v>94</v>
      </c>
      <c r="J42" s="129">
        <v>91</v>
      </c>
      <c r="K42" s="129"/>
      <c r="L42" s="105">
        <v>275</v>
      </c>
      <c r="M42" s="70"/>
      <c r="N42" s="71"/>
    </row>
    <row r="43" spans="1:14" s="10" customFormat="1" ht="18">
      <c r="A43" s="81"/>
      <c r="B43" s="98">
        <v>11</v>
      </c>
      <c r="C43" s="137"/>
      <c r="D43" s="100" t="s">
        <v>514</v>
      </c>
      <c r="E43" s="126" t="s">
        <v>515</v>
      </c>
      <c r="F43" s="127">
        <v>2007</v>
      </c>
      <c r="G43" s="131" t="s">
        <v>431</v>
      </c>
      <c r="H43" s="129">
        <v>91</v>
      </c>
      <c r="I43" s="129">
        <v>87</v>
      </c>
      <c r="J43" s="129">
        <v>95</v>
      </c>
      <c r="K43" s="129"/>
      <c r="L43" s="105">
        <v>273</v>
      </c>
      <c r="M43" s="70"/>
      <c r="N43" s="71"/>
    </row>
    <row r="44" spans="1:14" s="10" customFormat="1" ht="18">
      <c r="A44" s="81"/>
      <c r="B44" s="98">
        <v>12</v>
      </c>
      <c r="C44" s="125" t="s">
        <v>516</v>
      </c>
      <c r="D44" s="100" t="s">
        <v>517</v>
      </c>
      <c r="E44" s="126" t="s">
        <v>518</v>
      </c>
      <c r="F44" s="127">
        <v>2007</v>
      </c>
      <c r="G44" s="128" t="s">
        <v>438</v>
      </c>
      <c r="H44" s="129">
        <v>92</v>
      </c>
      <c r="I44" s="129">
        <v>93</v>
      </c>
      <c r="J44" s="129">
        <v>88</v>
      </c>
      <c r="K44" s="129"/>
      <c r="L44" s="105">
        <v>273</v>
      </c>
      <c r="M44" s="70"/>
      <c r="N44" s="71"/>
    </row>
    <row r="45" spans="1:14" s="10" customFormat="1" ht="18">
      <c r="A45" s="81"/>
      <c r="B45" s="98">
        <v>13</v>
      </c>
      <c r="C45" s="132"/>
      <c r="D45" s="100" t="s">
        <v>519</v>
      </c>
      <c r="E45" s="128" t="s">
        <v>520</v>
      </c>
      <c r="F45" s="138">
        <v>2005</v>
      </c>
      <c r="G45" s="131" t="s">
        <v>461</v>
      </c>
      <c r="H45" s="129">
        <v>80</v>
      </c>
      <c r="I45" s="129">
        <v>91</v>
      </c>
      <c r="J45" s="129">
        <v>89</v>
      </c>
      <c r="K45" s="129"/>
      <c r="L45" s="105">
        <v>260</v>
      </c>
      <c r="M45" s="70"/>
      <c r="N45" s="71"/>
    </row>
    <row r="46" spans="1:50" ht="19.5" customHeight="1">
      <c r="A46" s="39"/>
      <c r="B46" s="98">
        <v>14</v>
      </c>
      <c r="C46" s="130" t="s">
        <v>521</v>
      </c>
      <c r="D46" s="100" t="s">
        <v>522</v>
      </c>
      <c r="E46" s="128" t="s">
        <v>523</v>
      </c>
      <c r="F46" s="96">
        <v>2004</v>
      </c>
      <c r="G46" s="131" t="s">
        <v>524</v>
      </c>
      <c r="H46" s="129">
        <v>86</v>
      </c>
      <c r="I46" s="129">
        <v>90</v>
      </c>
      <c r="J46" s="129">
        <v>84</v>
      </c>
      <c r="K46" s="129"/>
      <c r="L46" s="105">
        <v>260</v>
      </c>
      <c r="M46" s="41"/>
      <c r="N46" s="80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5.75">
      <c r="A47" s="39"/>
      <c r="B47" s="98">
        <v>15</v>
      </c>
      <c r="C47" s="130" t="s">
        <v>525</v>
      </c>
      <c r="D47" s="100" t="s">
        <v>526</v>
      </c>
      <c r="E47" s="128" t="s">
        <v>527</v>
      </c>
      <c r="F47" s="96">
        <v>2007</v>
      </c>
      <c r="G47" s="131" t="s">
        <v>478</v>
      </c>
      <c r="H47" s="129">
        <v>66</v>
      </c>
      <c r="I47" s="129">
        <v>68</v>
      </c>
      <c r="J47" s="129">
        <v>68</v>
      </c>
      <c r="K47" s="129"/>
      <c r="L47" s="105">
        <v>202</v>
      </c>
      <c r="M47" s="41"/>
      <c r="N47" s="80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228" s="37" customFormat="1" ht="15.75">
      <c r="A48" s="3"/>
      <c r="B48" s="30"/>
      <c r="C48" s="6"/>
      <c r="D48" s="6"/>
      <c r="E48" s="1"/>
      <c r="F48" s="30"/>
      <c r="G48" s="1"/>
      <c r="H48" s="27"/>
      <c r="I48" s="27"/>
      <c r="J48" s="27"/>
      <c r="K48" s="27"/>
      <c r="L48" s="27"/>
      <c r="M48" s="27"/>
      <c r="N48" s="7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</row>
    <row r="49" spans="1:14" s="10" customFormat="1" ht="15.75">
      <c r="A49" s="54"/>
      <c r="B49" s="139"/>
      <c r="C49" s="140" t="s">
        <v>531</v>
      </c>
      <c r="D49" s="141"/>
      <c r="E49" s="70"/>
      <c r="F49" s="14"/>
      <c r="G49" s="16"/>
      <c r="H49" s="70"/>
      <c r="I49" s="70"/>
      <c r="J49" s="70"/>
      <c r="K49" s="70"/>
      <c r="L49" s="70"/>
      <c r="M49" s="70"/>
      <c r="N49" s="71"/>
    </row>
    <row r="50" spans="1:14" s="10" customFormat="1" ht="15.75">
      <c r="A50" s="54"/>
      <c r="B50" s="146"/>
      <c r="C50" s="157"/>
      <c r="D50" s="157"/>
      <c r="E50" s="158" t="s">
        <v>532</v>
      </c>
      <c r="F50" s="96"/>
      <c r="G50" s="96"/>
      <c r="H50" s="96"/>
      <c r="I50" s="96"/>
      <c r="J50" s="96"/>
      <c r="K50" s="96"/>
      <c r="L50" s="96"/>
      <c r="M50" s="96"/>
      <c r="N50" s="71"/>
    </row>
    <row r="51" spans="1:14" s="10" customFormat="1" ht="15.75">
      <c r="A51" s="54"/>
      <c r="B51" s="98">
        <v>1</v>
      </c>
      <c r="C51" s="94" t="s">
        <v>533</v>
      </c>
      <c r="D51" s="100" t="str">
        <f>HYPERLINK("#kartyx!$A$481:$A$487",'[2]kartyx'!$A$481)</f>
        <v>21/II</v>
      </c>
      <c r="E51" s="150" t="s">
        <v>434</v>
      </c>
      <c r="F51" s="127">
        <v>2004</v>
      </c>
      <c r="G51" s="103" t="s">
        <v>431</v>
      </c>
      <c r="H51" s="104">
        <f>'[2]kartyx'!$O$482</f>
        <v>100</v>
      </c>
      <c r="I51" s="104">
        <f>'[2]kartyx'!$O$483</f>
        <v>100</v>
      </c>
      <c r="J51" s="104">
        <f>'[2]kartyx'!$O$484</f>
        <v>99</v>
      </c>
      <c r="K51" s="104">
        <f>'[2]kartyx'!$O$485</f>
        <v>100</v>
      </c>
      <c r="L51" s="105">
        <f>SUM(G51:K51)</f>
        <v>399</v>
      </c>
      <c r="M51" s="71"/>
      <c r="N51" s="71"/>
    </row>
    <row r="52" spans="1:14" s="10" customFormat="1" ht="15.75">
      <c r="A52" s="54"/>
      <c r="B52" s="143">
        <v>2</v>
      </c>
      <c r="C52" s="108" t="s">
        <v>534</v>
      </c>
      <c r="D52" s="159" t="s">
        <v>535</v>
      </c>
      <c r="E52" s="99" t="s">
        <v>536</v>
      </c>
      <c r="F52" s="96">
        <v>2004</v>
      </c>
      <c r="G52" s="131" t="s">
        <v>150</v>
      </c>
      <c r="H52" s="160">
        <v>100</v>
      </c>
      <c r="I52" s="160">
        <v>100</v>
      </c>
      <c r="J52" s="160">
        <v>100</v>
      </c>
      <c r="K52" s="160">
        <v>99</v>
      </c>
      <c r="L52" s="105">
        <v>399</v>
      </c>
      <c r="M52" s="246" t="s">
        <v>567</v>
      </c>
      <c r="N52" s="142"/>
    </row>
    <row r="53" spans="1:14" s="10" customFormat="1" ht="15.75">
      <c r="A53" s="54"/>
      <c r="B53" s="143">
        <v>3</v>
      </c>
      <c r="C53" s="108" t="s">
        <v>537</v>
      </c>
      <c r="D53" s="109" t="s">
        <v>538</v>
      </c>
      <c r="E53" s="99" t="s">
        <v>539</v>
      </c>
      <c r="F53" s="147">
        <v>2004</v>
      </c>
      <c r="G53" s="103" t="s">
        <v>469</v>
      </c>
      <c r="H53" s="104">
        <v>100</v>
      </c>
      <c r="I53" s="104">
        <v>100</v>
      </c>
      <c r="J53" s="104">
        <v>100</v>
      </c>
      <c r="K53" s="104">
        <v>99</v>
      </c>
      <c r="L53" s="105">
        <v>399</v>
      </c>
      <c r="M53" s="246" t="s">
        <v>568</v>
      </c>
      <c r="N53" s="142"/>
    </row>
    <row r="54" spans="1:14" s="10" customFormat="1" ht="15.75">
      <c r="A54" s="54"/>
      <c r="B54" s="143">
        <v>4</v>
      </c>
      <c r="C54" s="108" t="s">
        <v>439</v>
      </c>
      <c r="D54" s="100" t="str">
        <f>HYPERLINK("#kartyx!$A$401:$A$407",'[2]kartyx'!$A$401)</f>
        <v>13/II</v>
      </c>
      <c r="E54" s="99" t="s">
        <v>441</v>
      </c>
      <c r="F54" s="110">
        <v>2005</v>
      </c>
      <c r="G54" s="103" t="s">
        <v>442</v>
      </c>
      <c r="H54" s="104">
        <f>'[2]kartyx'!$O$402</f>
        <v>100</v>
      </c>
      <c r="I54" s="104">
        <f>'[2]kartyx'!$O$403</f>
        <v>100</v>
      </c>
      <c r="J54" s="104">
        <f>'[2]kartyx'!$O$404</f>
        <v>100</v>
      </c>
      <c r="K54" s="104">
        <f>'[2]kartyx'!$O$405</f>
        <v>98</v>
      </c>
      <c r="L54" s="105">
        <f>SUM(G54:K54)</f>
        <v>398</v>
      </c>
      <c r="M54" s="71"/>
      <c r="N54" s="71"/>
    </row>
    <row r="55" spans="1:14" s="10" customFormat="1" ht="15.75">
      <c r="A55" s="54"/>
      <c r="B55" s="143">
        <v>5</v>
      </c>
      <c r="C55" s="108" t="s">
        <v>449</v>
      </c>
      <c r="D55" s="100" t="str">
        <f>HYPERLINK("#kartyx!$A$451:$A$457",'[2]kartyx'!$A$451)</f>
        <v>18/II</v>
      </c>
      <c r="E55" s="99" t="s">
        <v>451</v>
      </c>
      <c r="F55" s="102">
        <v>2004</v>
      </c>
      <c r="G55" s="103" t="s">
        <v>461</v>
      </c>
      <c r="H55" s="104">
        <f>'[2]kartyx'!$O$452</f>
        <v>99</v>
      </c>
      <c r="I55" s="104">
        <f>'[2]kartyx'!$O$453</f>
        <v>99</v>
      </c>
      <c r="J55" s="104">
        <f>'[2]kartyx'!$O$454</f>
        <v>99</v>
      </c>
      <c r="K55" s="104">
        <f>'[2]kartyx'!$O$455</f>
        <v>100</v>
      </c>
      <c r="L55" s="105">
        <f>SUM(G55:K55)</f>
        <v>397</v>
      </c>
      <c r="M55" s="71"/>
      <c r="N55" s="71"/>
    </row>
    <row r="56" spans="1:14" s="10" customFormat="1" ht="15.75">
      <c r="A56" s="54"/>
      <c r="B56" s="143">
        <v>6</v>
      </c>
      <c r="C56" s="108" t="s">
        <v>466</v>
      </c>
      <c r="D56" s="100" t="str">
        <f>HYPERLINK("#kartyx!$A$261:$A$267",'[2]kartyx'!$A$261)</f>
        <v>27/I</v>
      </c>
      <c r="E56" s="99" t="s">
        <v>468</v>
      </c>
      <c r="F56" s="161">
        <v>2008</v>
      </c>
      <c r="G56" s="131" t="s">
        <v>469</v>
      </c>
      <c r="H56" s="129">
        <v>100</v>
      </c>
      <c r="I56" s="129">
        <v>98</v>
      </c>
      <c r="J56" s="129">
        <v>99</v>
      </c>
      <c r="K56" s="129">
        <v>100</v>
      </c>
      <c r="L56" s="105">
        <f>SUM(G56:K56)</f>
        <v>397</v>
      </c>
      <c r="M56" s="71"/>
      <c r="N56" s="71"/>
    </row>
    <row r="57" spans="1:14" s="10" customFormat="1" ht="15.75">
      <c r="A57" s="54"/>
      <c r="B57" s="143">
        <v>7</v>
      </c>
      <c r="C57" s="108" t="s">
        <v>184</v>
      </c>
      <c r="D57" s="109" t="s">
        <v>540</v>
      </c>
      <c r="E57" s="99" t="s">
        <v>541</v>
      </c>
      <c r="F57" s="147">
        <v>2005</v>
      </c>
      <c r="G57" s="103" t="s">
        <v>457</v>
      </c>
      <c r="H57" s="104">
        <v>100</v>
      </c>
      <c r="I57" s="104">
        <v>99</v>
      </c>
      <c r="J57" s="104">
        <v>100</v>
      </c>
      <c r="K57" s="104">
        <v>98</v>
      </c>
      <c r="L57" s="105">
        <v>397</v>
      </c>
      <c r="M57" s="71"/>
      <c r="N57" s="71"/>
    </row>
    <row r="58" spans="1:14" s="10" customFormat="1" ht="15.75">
      <c r="A58" s="54"/>
      <c r="B58" s="143">
        <v>8</v>
      </c>
      <c r="C58" s="108" t="s">
        <v>542</v>
      </c>
      <c r="D58" s="100" t="str">
        <f>HYPERLINK("#kartyx!$A$441:$A$447",'[2]kartyx'!$A$441)</f>
        <v>17/II</v>
      </c>
      <c r="E58" s="99" t="s">
        <v>444</v>
      </c>
      <c r="F58" s="102">
        <v>2004</v>
      </c>
      <c r="G58" s="103" t="s">
        <v>461</v>
      </c>
      <c r="H58" s="104">
        <f>'[2]kartyx'!$O$442</f>
        <v>99</v>
      </c>
      <c r="I58" s="104">
        <f>'[2]kartyx'!$O$443</f>
        <v>99</v>
      </c>
      <c r="J58" s="104">
        <f>'[2]kartyx'!$O$444</f>
        <v>98</v>
      </c>
      <c r="K58" s="104">
        <f>'[2]kartyx'!$O$445</f>
        <v>99</v>
      </c>
      <c r="L58" s="105">
        <f>SUM(G58:K58)</f>
        <v>395</v>
      </c>
      <c r="M58" s="71"/>
      <c r="N58" s="71"/>
    </row>
    <row r="59" spans="1:14" s="10" customFormat="1" ht="15.75">
      <c r="A59" s="54"/>
      <c r="B59" s="143">
        <v>9</v>
      </c>
      <c r="C59" s="108" t="s">
        <v>472</v>
      </c>
      <c r="D59" s="100" t="str">
        <f>HYPERLINK("#kartyx!$A$271:$A$277",'[2]kartyx'!$A$271)</f>
        <v>28/I</v>
      </c>
      <c r="E59" s="99" t="s">
        <v>474</v>
      </c>
      <c r="F59" s="96">
        <v>2005</v>
      </c>
      <c r="G59" s="131" t="s">
        <v>469</v>
      </c>
      <c r="H59" s="129">
        <v>98</v>
      </c>
      <c r="I59" s="129">
        <v>96</v>
      </c>
      <c r="J59" s="129">
        <v>98</v>
      </c>
      <c r="K59" s="129">
        <v>99</v>
      </c>
      <c r="L59" s="105">
        <f>SUM(G59:K59)</f>
        <v>391</v>
      </c>
      <c r="M59" s="71"/>
      <c r="N59" s="71"/>
    </row>
    <row r="60" spans="1:14" s="10" customFormat="1" ht="15.75">
      <c r="A60" s="54"/>
      <c r="B60" s="143">
        <v>10</v>
      </c>
      <c r="C60" s="108" t="s">
        <v>543</v>
      </c>
      <c r="D60" s="109" t="s">
        <v>544</v>
      </c>
      <c r="E60" s="99" t="s">
        <v>545</v>
      </c>
      <c r="F60" s="148">
        <v>2004</v>
      </c>
      <c r="G60" s="103" t="s">
        <v>469</v>
      </c>
      <c r="H60" s="104">
        <v>96</v>
      </c>
      <c r="I60" s="104">
        <v>100</v>
      </c>
      <c r="J60" s="104">
        <v>97</v>
      </c>
      <c r="K60" s="104">
        <v>98</v>
      </c>
      <c r="L60" s="105">
        <v>391</v>
      </c>
      <c r="M60" s="71"/>
      <c r="N60" s="71"/>
    </row>
    <row r="61" spans="1:14" s="10" customFormat="1" ht="15.75">
      <c r="A61" s="54"/>
      <c r="B61" s="143">
        <v>11</v>
      </c>
      <c r="C61" s="149" t="s">
        <v>546</v>
      </c>
      <c r="D61" s="100" t="s">
        <v>547</v>
      </c>
      <c r="E61" s="150" t="s">
        <v>437</v>
      </c>
      <c r="F61" s="127">
        <v>2006</v>
      </c>
      <c r="G61" s="128" t="s">
        <v>438</v>
      </c>
      <c r="H61" s="129">
        <v>99</v>
      </c>
      <c r="I61" s="129">
        <v>96</v>
      </c>
      <c r="J61" s="129">
        <v>98</v>
      </c>
      <c r="K61" s="129">
        <v>97</v>
      </c>
      <c r="L61" s="105">
        <v>390</v>
      </c>
      <c r="M61" s="71"/>
      <c r="N61" s="71"/>
    </row>
    <row r="62" spans="1:14" s="10" customFormat="1" ht="15.75">
      <c r="A62" s="54"/>
      <c r="B62" s="143">
        <v>12</v>
      </c>
      <c r="C62" s="108" t="s">
        <v>454</v>
      </c>
      <c r="D62" s="100" t="s">
        <v>548</v>
      </c>
      <c r="E62" s="99" t="s">
        <v>456</v>
      </c>
      <c r="F62" s="101">
        <v>2005</v>
      </c>
      <c r="G62" s="103" t="s">
        <v>457</v>
      </c>
      <c r="H62" s="104">
        <v>98</v>
      </c>
      <c r="I62" s="104">
        <v>97</v>
      </c>
      <c r="J62" s="104">
        <v>99</v>
      </c>
      <c r="K62" s="104">
        <v>96</v>
      </c>
      <c r="L62" s="105">
        <v>390</v>
      </c>
      <c r="M62" s="71"/>
      <c r="N62" s="71"/>
    </row>
    <row r="63" spans="1:14" s="10" customFormat="1" ht="15.75">
      <c r="A63" s="54"/>
      <c r="B63" s="143">
        <v>13</v>
      </c>
      <c r="C63" s="108"/>
      <c r="D63" s="100" t="s">
        <v>549</v>
      </c>
      <c r="E63" s="99" t="s">
        <v>550</v>
      </c>
      <c r="F63" s="162">
        <v>2008</v>
      </c>
      <c r="G63" s="131" t="s">
        <v>551</v>
      </c>
      <c r="H63" s="129">
        <v>97</v>
      </c>
      <c r="I63" s="129">
        <v>95</v>
      </c>
      <c r="J63" s="129">
        <v>100</v>
      </c>
      <c r="K63" s="129">
        <v>95</v>
      </c>
      <c r="L63" s="105">
        <v>387</v>
      </c>
      <c r="M63" s="71"/>
      <c r="N63" s="71"/>
    </row>
    <row r="64" spans="1:14" s="10" customFormat="1" ht="15.75">
      <c r="A64" s="54"/>
      <c r="B64" s="143">
        <v>14</v>
      </c>
      <c r="C64" s="108" t="s">
        <v>552</v>
      </c>
      <c r="D64" s="100" t="str">
        <f>HYPERLINK("#kartyx!$A$131:$A$137",'[2]kartyx'!$A$131)</f>
        <v>14/I</v>
      </c>
      <c r="E64" s="112" t="s">
        <v>553</v>
      </c>
      <c r="F64" s="110">
        <v>2004</v>
      </c>
      <c r="G64" s="103" t="s">
        <v>505</v>
      </c>
      <c r="H64" s="129">
        <v>99</v>
      </c>
      <c r="I64" s="129">
        <v>98</v>
      </c>
      <c r="J64" s="129">
        <v>97</v>
      </c>
      <c r="K64" s="129">
        <v>93</v>
      </c>
      <c r="L64" s="105">
        <f>SUM(G64:K64)</f>
        <v>387</v>
      </c>
      <c r="M64" s="71"/>
      <c r="N64" s="71"/>
    </row>
    <row r="65" spans="1:14" s="10" customFormat="1" ht="15.75">
      <c r="A65" s="54"/>
      <c r="B65" s="143">
        <v>15</v>
      </c>
      <c r="C65" s="108" t="s">
        <v>554</v>
      </c>
      <c r="D65" s="100" t="str">
        <f>HYPERLINK("#kartyx!$A$341:$A$347",'[2]kartyx'!$A$341)</f>
        <v>7/II</v>
      </c>
      <c r="E65" s="163" t="s">
        <v>555</v>
      </c>
      <c r="F65" s="128">
        <v>2006</v>
      </c>
      <c r="G65" s="128" t="s">
        <v>465</v>
      </c>
      <c r="H65" s="129">
        <f>'[2]kartyx'!$O$342</f>
        <v>98</v>
      </c>
      <c r="I65" s="129">
        <f>'[2]kartyx'!$O$343</f>
        <v>95</v>
      </c>
      <c r="J65" s="129">
        <f>'[2]kartyx'!$O$344</f>
        <v>98</v>
      </c>
      <c r="K65" s="129">
        <f>'[2]kartyx'!$O$345</f>
        <v>95</v>
      </c>
      <c r="L65" s="105">
        <f>SUM(G65:K65)</f>
        <v>386</v>
      </c>
      <c r="M65" s="71"/>
      <c r="N65" s="71"/>
    </row>
    <row r="66" spans="1:14" s="10" customFormat="1" ht="15.75">
      <c r="A66" s="54"/>
      <c r="B66" s="143">
        <v>16</v>
      </c>
      <c r="C66" s="108"/>
      <c r="D66" s="100" t="str">
        <f>HYPERLINK("#kartyx!$A$521:$A$527",'[2]kartyx'!$A$521)</f>
        <v>25/II</v>
      </c>
      <c r="E66" s="99" t="s">
        <v>556</v>
      </c>
      <c r="F66" s="102">
        <v>2005</v>
      </c>
      <c r="G66" s="101" t="s">
        <v>481</v>
      </c>
      <c r="H66" s="104">
        <f>'[2]kartyx'!$O$522</f>
        <v>97</v>
      </c>
      <c r="I66" s="104">
        <f>'[2]kartyx'!$O$523</f>
        <v>93</v>
      </c>
      <c r="J66" s="104">
        <f>'[2]kartyx'!$O$524</f>
        <v>98</v>
      </c>
      <c r="K66" s="104">
        <f>'[2]kartyx'!$O$525</f>
        <v>97</v>
      </c>
      <c r="L66" s="105">
        <f>SUM(G66:K66)</f>
        <v>385</v>
      </c>
      <c r="M66" s="71"/>
      <c r="N66" s="71"/>
    </row>
    <row r="67" spans="1:14" s="10" customFormat="1" ht="15.75">
      <c r="A67" s="54"/>
      <c r="B67" s="143">
        <v>17</v>
      </c>
      <c r="C67" s="149" t="s">
        <v>429</v>
      </c>
      <c r="D67" s="100" t="s">
        <v>557</v>
      </c>
      <c r="E67" s="150" t="s">
        <v>430</v>
      </c>
      <c r="F67" s="127">
        <v>2005</v>
      </c>
      <c r="G67" s="131" t="s">
        <v>431</v>
      </c>
      <c r="H67" s="129">
        <v>96</v>
      </c>
      <c r="I67" s="129">
        <v>97</v>
      </c>
      <c r="J67" s="129">
        <v>94</v>
      </c>
      <c r="K67" s="129">
        <v>95</v>
      </c>
      <c r="L67" s="105">
        <v>382</v>
      </c>
      <c r="M67" s="71"/>
      <c r="N67" s="71"/>
    </row>
    <row r="68" spans="1:14" s="10" customFormat="1" ht="15.75">
      <c r="A68" s="54"/>
      <c r="B68" s="143">
        <v>18</v>
      </c>
      <c r="C68" s="149" t="s">
        <v>493</v>
      </c>
      <c r="D68" s="100" t="s">
        <v>558</v>
      </c>
      <c r="E68" s="164" t="s">
        <v>453</v>
      </c>
      <c r="F68" s="127">
        <v>2005</v>
      </c>
      <c r="G68" s="131" t="s">
        <v>431</v>
      </c>
      <c r="H68" s="129">
        <v>95</v>
      </c>
      <c r="I68" s="129">
        <v>94</v>
      </c>
      <c r="J68" s="129">
        <v>96</v>
      </c>
      <c r="K68" s="129">
        <v>96</v>
      </c>
      <c r="L68" s="105">
        <v>381</v>
      </c>
      <c r="M68" s="71"/>
      <c r="N68" s="71"/>
    </row>
    <row r="69" spans="1:14" s="10" customFormat="1" ht="15.75">
      <c r="A69" s="54"/>
      <c r="B69" s="143">
        <v>19</v>
      </c>
      <c r="C69" s="108" t="s">
        <v>462</v>
      </c>
      <c r="D69" s="100" t="s">
        <v>559</v>
      </c>
      <c r="E69" s="99" t="s">
        <v>464</v>
      </c>
      <c r="F69" s="101">
        <v>2004</v>
      </c>
      <c r="G69" s="101" t="s">
        <v>465</v>
      </c>
      <c r="H69" s="104">
        <v>93</v>
      </c>
      <c r="I69" s="104">
        <v>95</v>
      </c>
      <c r="J69" s="104">
        <v>98</v>
      </c>
      <c r="K69" s="104">
        <v>95</v>
      </c>
      <c r="L69" s="105">
        <v>381</v>
      </c>
      <c r="M69" s="71"/>
      <c r="N69" s="71"/>
    </row>
    <row r="70" spans="1:14" s="10" customFormat="1" ht="15.75">
      <c r="A70" s="54"/>
      <c r="B70" s="143">
        <v>20</v>
      </c>
      <c r="C70" s="108"/>
      <c r="D70" s="100" t="s">
        <v>560</v>
      </c>
      <c r="E70" s="99" t="s">
        <v>561</v>
      </c>
      <c r="F70" s="161">
        <v>2004</v>
      </c>
      <c r="G70" s="131" t="s">
        <v>551</v>
      </c>
      <c r="H70" s="129">
        <v>94</v>
      </c>
      <c r="I70" s="129">
        <v>94</v>
      </c>
      <c r="J70" s="129">
        <v>92</v>
      </c>
      <c r="K70" s="129">
        <v>99</v>
      </c>
      <c r="L70" s="105">
        <v>379</v>
      </c>
      <c r="M70" s="71"/>
      <c r="N70" s="71"/>
    </row>
    <row r="71" spans="1:14" s="10" customFormat="1" ht="15.75">
      <c r="A71" s="54"/>
      <c r="B71" s="143">
        <v>21</v>
      </c>
      <c r="C71" s="151"/>
      <c r="D71" s="159" t="s">
        <v>562</v>
      </c>
      <c r="E71" s="153" t="s">
        <v>471</v>
      </c>
      <c r="F71" s="165">
        <v>2005</v>
      </c>
      <c r="G71" s="128" t="s">
        <v>438</v>
      </c>
      <c r="H71" s="160">
        <v>90</v>
      </c>
      <c r="I71" s="160">
        <v>91</v>
      </c>
      <c r="J71" s="160">
        <v>93</v>
      </c>
      <c r="K71" s="160">
        <v>94</v>
      </c>
      <c r="L71" s="105">
        <v>368</v>
      </c>
      <c r="M71" s="71"/>
      <c r="N71" s="71"/>
    </row>
    <row r="72" spans="1:14" s="10" customFormat="1" ht="15.75">
      <c r="A72" s="54"/>
      <c r="B72" s="143">
        <v>22</v>
      </c>
      <c r="C72" s="151"/>
      <c r="D72" s="100" t="s">
        <v>563</v>
      </c>
      <c r="E72" s="166" t="s">
        <v>564</v>
      </c>
      <c r="F72" s="110">
        <v>2007</v>
      </c>
      <c r="G72" s="101" t="s">
        <v>481</v>
      </c>
      <c r="H72" s="104">
        <v>94</v>
      </c>
      <c r="I72" s="104">
        <v>89</v>
      </c>
      <c r="J72" s="104">
        <v>91</v>
      </c>
      <c r="K72" s="104">
        <v>95</v>
      </c>
      <c r="L72" s="105">
        <v>369</v>
      </c>
      <c r="M72" s="71"/>
      <c r="N72" s="71"/>
    </row>
    <row r="73" spans="1:14" s="10" customFormat="1" ht="15.75">
      <c r="A73" s="54"/>
      <c r="B73" s="143">
        <v>23</v>
      </c>
      <c r="C73" s="149"/>
      <c r="D73" s="109" t="s">
        <v>565</v>
      </c>
      <c r="E73" s="150" t="s">
        <v>566</v>
      </c>
      <c r="F73" s="102">
        <v>2006</v>
      </c>
      <c r="G73" s="103" t="s">
        <v>445</v>
      </c>
      <c r="H73" s="104">
        <v>94</v>
      </c>
      <c r="I73" s="104">
        <v>79</v>
      </c>
      <c r="J73" s="104">
        <v>96</v>
      </c>
      <c r="K73" s="104">
        <v>95</v>
      </c>
      <c r="L73" s="105">
        <v>364</v>
      </c>
      <c r="M73" s="71"/>
      <c r="N73" s="71"/>
    </row>
    <row r="74" spans="1:14" s="10" customFormat="1" ht="15.75">
      <c r="A74" s="54"/>
      <c r="B74" s="146"/>
      <c r="C74" s="167"/>
      <c r="D74" s="168"/>
      <c r="E74" s="119"/>
      <c r="F74" s="117"/>
      <c r="G74" s="118"/>
      <c r="H74" s="119"/>
      <c r="I74" s="119"/>
      <c r="J74" s="119"/>
      <c r="K74" s="119"/>
      <c r="L74" s="119"/>
      <c r="M74" s="119"/>
      <c r="N74" s="71"/>
    </row>
    <row r="75" spans="1:14" s="10" customFormat="1" ht="15.75">
      <c r="A75" s="54"/>
      <c r="B75" s="146"/>
      <c r="C75" s="169"/>
      <c r="D75" s="144"/>
      <c r="E75" s="170" t="s">
        <v>569</v>
      </c>
      <c r="F75" s="127"/>
      <c r="G75" s="128"/>
      <c r="H75" s="129"/>
      <c r="I75" s="129"/>
      <c r="J75" s="129"/>
      <c r="K75" s="129"/>
      <c r="L75" s="129"/>
      <c r="M75" s="105"/>
      <c r="N75" s="71"/>
    </row>
    <row r="76" spans="1:14" s="10" customFormat="1" ht="15.75">
      <c r="A76" s="54"/>
      <c r="B76" s="143">
        <v>1</v>
      </c>
      <c r="C76" s="99" t="s">
        <v>570</v>
      </c>
      <c r="D76" s="109" t="s">
        <v>571</v>
      </c>
      <c r="E76" s="99" t="s">
        <v>572</v>
      </c>
      <c r="F76" s="147">
        <v>2004</v>
      </c>
      <c r="G76" s="103" t="s">
        <v>469</v>
      </c>
      <c r="H76" s="104">
        <v>100</v>
      </c>
      <c r="I76" s="104">
        <v>100</v>
      </c>
      <c r="J76" s="104">
        <v>100</v>
      </c>
      <c r="K76" s="104">
        <v>100</v>
      </c>
      <c r="L76" s="105">
        <v>400</v>
      </c>
      <c r="M76" s="105"/>
      <c r="N76" s="71"/>
    </row>
    <row r="77" spans="1:14" s="10" customFormat="1" ht="15.75">
      <c r="A77" s="54"/>
      <c r="B77" s="143">
        <v>2</v>
      </c>
      <c r="C77" s="99" t="s">
        <v>573</v>
      </c>
      <c r="D77" s="109" t="s">
        <v>574</v>
      </c>
      <c r="E77" s="99" t="s">
        <v>575</v>
      </c>
      <c r="F77" s="148">
        <v>2004</v>
      </c>
      <c r="G77" s="103" t="s">
        <v>469</v>
      </c>
      <c r="H77" s="104">
        <v>100</v>
      </c>
      <c r="I77" s="104">
        <v>100</v>
      </c>
      <c r="J77" s="104">
        <v>100</v>
      </c>
      <c r="K77" s="104">
        <v>99</v>
      </c>
      <c r="L77" s="105">
        <v>399</v>
      </c>
      <c r="M77" s="105"/>
      <c r="N77" s="71"/>
    </row>
    <row r="78" spans="1:14" s="10" customFormat="1" ht="15.75">
      <c r="A78" s="54"/>
      <c r="B78" s="143">
        <v>3</v>
      </c>
      <c r="C78" s="149"/>
      <c r="D78" s="109" t="s">
        <v>576</v>
      </c>
      <c r="E78" s="150" t="s">
        <v>577</v>
      </c>
      <c r="F78" s="102">
        <v>2005</v>
      </c>
      <c r="G78" s="103" t="s">
        <v>431</v>
      </c>
      <c r="H78" s="104">
        <v>100</v>
      </c>
      <c r="I78" s="104">
        <v>99</v>
      </c>
      <c r="J78" s="104">
        <v>99</v>
      </c>
      <c r="K78" s="104">
        <v>100</v>
      </c>
      <c r="L78" s="105">
        <v>398</v>
      </c>
      <c r="M78" s="105"/>
      <c r="N78" s="71"/>
    </row>
    <row r="79" spans="1:14" s="10" customFormat="1" ht="15.75">
      <c r="A79" s="54"/>
      <c r="B79" s="143">
        <v>4</v>
      </c>
      <c r="C79" s="99" t="s">
        <v>500</v>
      </c>
      <c r="D79" s="109" t="s">
        <v>578</v>
      </c>
      <c r="E79" s="99" t="s">
        <v>502</v>
      </c>
      <c r="F79" s="113">
        <v>2004</v>
      </c>
      <c r="G79" s="103" t="s">
        <v>524</v>
      </c>
      <c r="H79" s="104">
        <v>100</v>
      </c>
      <c r="I79" s="104">
        <v>100</v>
      </c>
      <c r="J79" s="104">
        <v>100</v>
      </c>
      <c r="K79" s="104">
        <v>98</v>
      </c>
      <c r="L79" s="105">
        <v>398</v>
      </c>
      <c r="M79" s="105"/>
      <c r="N79" s="71"/>
    </row>
    <row r="80" spans="1:14" s="10" customFormat="1" ht="15.75">
      <c r="A80" s="54"/>
      <c r="B80" s="143">
        <v>5</v>
      </c>
      <c r="C80" s="99" t="s">
        <v>187</v>
      </c>
      <c r="D80" s="109" t="s">
        <v>579</v>
      </c>
      <c r="E80" s="99" t="s">
        <v>580</v>
      </c>
      <c r="F80" s="102">
        <v>2005</v>
      </c>
      <c r="G80" s="101" t="s">
        <v>478</v>
      </c>
      <c r="H80" s="104">
        <v>100</v>
      </c>
      <c r="I80" s="104">
        <v>99</v>
      </c>
      <c r="J80" s="104">
        <v>99</v>
      </c>
      <c r="K80" s="104">
        <v>99</v>
      </c>
      <c r="L80" s="105">
        <v>397</v>
      </c>
      <c r="M80" s="105"/>
      <c r="N80" s="71"/>
    </row>
    <row r="81" spans="1:14" s="10" customFormat="1" ht="15.75">
      <c r="A81" s="54"/>
      <c r="B81" s="143">
        <v>6</v>
      </c>
      <c r="C81" s="149"/>
      <c r="D81" s="109" t="s">
        <v>581</v>
      </c>
      <c r="E81" s="150" t="s">
        <v>495</v>
      </c>
      <c r="F81" s="102">
        <v>2005</v>
      </c>
      <c r="G81" s="103" t="s">
        <v>431</v>
      </c>
      <c r="H81" s="104">
        <v>99</v>
      </c>
      <c r="I81" s="104">
        <v>99</v>
      </c>
      <c r="J81" s="104">
        <v>99</v>
      </c>
      <c r="K81" s="104">
        <v>99</v>
      </c>
      <c r="L81" s="105">
        <v>396</v>
      </c>
      <c r="M81" s="105"/>
      <c r="N81" s="71"/>
    </row>
    <row r="82" spans="1:14" s="10" customFormat="1" ht="15.75">
      <c r="A82" s="54"/>
      <c r="B82" s="143">
        <v>7</v>
      </c>
      <c r="C82" s="149" t="s">
        <v>487</v>
      </c>
      <c r="D82" s="109" t="s">
        <v>582</v>
      </c>
      <c r="E82" s="150" t="s">
        <v>583</v>
      </c>
      <c r="F82" s="102">
        <v>2004</v>
      </c>
      <c r="G82" s="101" t="s">
        <v>438</v>
      </c>
      <c r="H82" s="104">
        <v>100</v>
      </c>
      <c r="I82" s="104">
        <v>99</v>
      </c>
      <c r="J82" s="104">
        <v>98</v>
      </c>
      <c r="K82" s="104">
        <v>99</v>
      </c>
      <c r="L82" s="105">
        <v>396</v>
      </c>
      <c r="M82" s="105"/>
      <c r="N82" s="71"/>
    </row>
    <row r="83" spans="1:14" s="10" customFormat="1" ht="15.75">
      <c r="A83" s="54"/>
      <c r="B83" s="143">
        <v>8</v>
      </c>
      <c r="C83" s="99" t="s">
        <v>584</v>
      </c>
      <c r="D83" s="109" t="s">
        <v>585</v>
      </c>
      <c r="E83" s="99" t="s">
        <v>586</v>
      </c>
      <c r="F83" s="110">
        <v>2004</v>
      </c>
      <c r="G83" s="110" t="s">
        <v>524</v>
      </c>
      <c r="H83" s="104">
        <v>100</v>
      </c>
      <c r="I83" s="104">
        <v>99</v>
      </c>
      <c r="J83" s="104">
        <v>100</v>
      </c>
      <c r="K83" s="104">
        <v>97</v>
      </c>
      <c r="L83" s="105">
        <v>396</v>
      </c>
      <c r="M83" s="105"/>
      <c r="N83" s="71"/>
    </row>
    <row r="84" spans="1:14" s="10" customFormat="1" ht="15.75">
      <c r="A84" s="54"/>
      <c r="B84" s="143">
        <v>9</v>
      </c>
      <c r="C84" s="151" t="s">
        <v>587</v>
      </c>
      <c r="D84" s="152" t="s">
        <v>588</v>
      </c>
      <c r="E84" s="153" t="s">
        <v>518</v>
      </c>
      <c r="F84" s="154">
        <v>2007</v>
      </c>
      <c r="G84" s="101" t="s">
        <v>438</v>
      </c>
      <c r="H84" s="155">
        <v>99</v>
      </c>
      <c r="I84" s="155">
        <v>98</v>
      </c>
      <c r="J84" s="155">
        <v>99</v>
      </c>
      <c r="K84" s="155">
        <v>99</v>
      </c>
      <c r="L84" s="105">
        <v>395</v>
      </c>
      <c r="M84" s="105"/>
      <c r="N84" s="71"/>
    </row>
    <row r="85" spans="1:14" s="10" customFormat="1" ht="15.75">
      <c r="A85" s="54"/>
      <c r="B85" s="143">
        <v>10</v>
      </c>
      <c r="C85" s="149"/>
      <c r="D85" s="109" t="s">
        <v>589</v>
      </c>
      <c r="E85" s="150" t="s">
        <v>590</v>
      </c>
      <c r="F85" s="102">
        <v>2004</v>
      </c>
      <c r="G85" s="103" t="s">
        <v>431</v>
      </c>
      <c r="H85" s="104">
        <v>97</v>
      </c>
      <c r="I85" s="104">
        <v>100</v>
      </c>
      <c r="J85" s="104">
        <v>98</v>
      </c>
      <c r="K85" s="104">
        <v>99</v>
      </c>
      <c r="L85" s="105">
        <v>394</v>
      </c>
      <c r="M85" s="105"/>
      <c r="N85" s="71"/>
    </row>
    <row r="86" spans="1:14" s="10" customFormat="1" ht="15.75">
      <c r="A86" s="54"/>
      <c r="B86" s="143">
        <v>11</v>
      </c>
      <c r="C86" s="99" t="s">
        <v>490</v>
      </c>
      <c r="D86" s="109" t="s">
        <v>591</v>
      </c>
      <c r="E86" s="156" t="s">
        <v>492</v>
      </c>
      <c r="F86" s="113">
        <v>2004</v>
      </c>
      <c r="G86" s="101" t="s">
        <v>478</v>
      </c>
      <c r="H86" s="104">
        <v>98</v>
      </c>
      <c r="I86" s="104">
        <v>99</v>
      </c>
      <c r="J86" s="104">
        <v>98</v>
      </c>
      <c r="K86" s="104">
        <v>98</v>
      </c>
      <c r="L86" s="105">
        <v>393</v>
      </c>
      <c r="M86" s="105"/>
      <c r="N86" s="71"/>
    </row>
    <row r="87" spans="1:14" s="10" customFormat="1" ht="15.75">
      <c r="A87" s="54"/>
      <c r="B87" s="143">
        <v>12</v>
      </c>
      <c r="C87" s="99"/>
      <c r="D87" s="109" t="s">
        <v>592</v>
      </c>
      <c r="E87" s="99" t="s">
        <v>593</v>
      </c>
      <c r="F87" s="101">
        <v>2004</v>
      </c>
      <c r="G87" s="103" t="s">
        <v>442</v>
      </c>
      <c r="H87" s="104">
        <v>99</v>
      </c>
      <c r="I87" s="104">
        <v>94</v>
      </c>
      <c r="J87" s="104">
        <v>100</v>
      </c>
      <c r="K87" s="104">
        <v>99</v>
      </c>
      <c r="L87" s="105">
        <v>392</v>
      </c>
      <c r="M87" s="105"/>
      <c r="N87" s="71"/>
    </row>
    <row r="88" spans="1:14" s="10" customFormat="1" ht="15.75">
      <c r="A88" s="54"/>
      <c r="B88" s="143">
        <v>13</v>
      </c>
      <c r="C88" s="149"/>
      <c r="D88" s="109" t="s">
        <v>594</v>
      </c>
      <c r="E88" s="150" t="s">
        <v>595</v>
      </c>
      <c r="F88" s="102">
        <v>2004</v>
      </c>
      <c r="G88" s="103" t="s">
        <v>431</v>
      </c>
      <c r="H88" s="104">
        <v>99</v>
      </c>
      <c r="I88" s="104">
        <v>98</v>
      </c>
      <c r="J88" s="104">
        <v>98</v>
      </c>
      <c r="K88" s="104">
        <v>96</v>
      </c>
      <c r="L88" s="105">
        <v>391</v>
      </c>
      <c r="M88" s="105"/>
      <c r="N88" s="71"/>
    </row>
    <row r="89" spans="1:14" s="10" customFormat="1" ht="15.75">
      <c r="A89" s="54"/>
      <c r="B89" s="143">
        <v>14</v>
      </c>
      <c r="C89" s="149"/>
      <c r="D89" s="109" t="s">
        <v>596</v>
      </c>
      <c r="E89" s="99" t="s">
        <v>520</v>
      </c>
      <c r="F89" s="110">
        <v>2005</v>
      </c>
      <c r="G89" s="103" t="s">
        <v>505</v>
      </c>
      <c r="H89" s="104">
        <v>98</v>
      </c>
      <c r="I89" s="104">
        <v>99</v>
      </c>
      <c r="J89" s="104">
        <v>95</v>
      </c>
      <c r="K89" s="104">
        <v>97</v>
      </c>
      <c r="L89" s="105">
        <v>389</v>
      </c>
      <c r="M89" s="105"/>
      <c r="N89" s="71"/>
    </row>
    <row r="90" spans="1:14" s="10" customFormat="1" ht="15.75">
      <c r="A90" s="54"/>
      <c r="B90" s="143">
        <v>15</v>
      </c>
      <c r="C90" s="149"/>
      <c r="D90" s="109" t="s">
        <v>597</v>
      </c>
      <c r="E90" s="150" t="s">
        <v>598</v>
      </c>
      <c r="F90" s="102">
        <v>2004</v>
      </c>
      <c r="G90" s="103" t="s">
        <v>431</v>
      </c>
      <c r="H90" s="104">
        <v>99</v>
      </c>
      <c r="I90" s="104">
        <v>95</v>
      </c>
      <c r="J90" s="104">
        <v>98</v>
      </c>
      <c r="K90" s="104">
        <v>96</v>
      </c>
      <c r="L90" s="105">
        <v>388</v>
      </c>
      <c r="M90" s="105"/>
      <c r="N90" s="71"/>
    </row>
    <row r="91" spans="1:14" s="10" customFormat="1" ht="15.75">
      <c r="A91" s="54"/>
      <c r="B91" s="143">
        <v>16</v>
      </c>
      <c r="C91" s="99"/>
      <c r="D91" s="109" t="s">
        <v>599</v>
      </c>
      <c r="E91" s="99" t="s">
        <v>513</v>
      </c>
      <c r="F91" s="101">
        <v>2005</v>
      </c>
      <c r="G91" s="103" t="s">
        <v>505</v>
      </c>
      <c r="H91" s="104">
        <v>97</v>
      </c>
      <c r="I91" s="104">
        <v>99</v>
      </c>
      <c r="J91" s="104">
        <v>96</v>
      </c>
      <c r="K91" s="104">
        <v>95</v>
      </c>
      <c r="L91" s="105">
        <v>387</v>
      </c>
      <c r="M91" s="105"/>
      <c r="N91" s="71"/>
    </row>
    <row r="92" spans="1:14" s="10" customFormat="1" ht="15.75">
      <c r="A92" s="54"/>
      <c r="B92" s="143">
        <v>17</v>
      </c>
      <c r="C92" s="149"/>
      <c r="D92" s="109" t="s">
        <v>600</v>
      </c>
      <c r="E92" s="150" t="s">
        <v>511</v>
      </c>
      <c r="F92" s="102">
        <v>2007</v>
      </c>
      <c r="G92" s="103" t="s">
        <v>431</v>
      </c>
      <c r="H92" s="104">
        <v>93</v>
      </c>
      <c r="I92" s="104">
        <v>96</v>
      </c>
      <c r="J92" s="104">
        <v>99</v>
      </c>
      <c r="K92" s="104">
        <v>97</v>
      </c>
      <c r="L92" s="105">
        <v>385</v>
      </c>
      <c r="M92" s="105"/>
      <c r="N92" s="71"/>
    </row>
    <row r="93" spans="1:14" s="10" customFormat="1" ht="15.75">
      <c r="A93" s="54"/>
      <c r="B93" s="143">
        <v>18</v>
      </c>
      <c r="C93" s="99" t="s">
        <v>601</v>
      </c>
      <c r="D93" s="109" t="s">
        <v>602</v>
      </c>
      <c r="E93" s="99" t="s">
        <v>504</v>
      </c>
      <c r="F93" s="113">
        <v>2004</v>
      </c>
      <c r="G93" s="103" t="s">
        <v>461</v>
      </c>
      <c r="H93" s="104">
        <v>94</v>
      </c>
      <c r="I93" s="104">
        <v>99</v>
      </c>
      <c r="J93" s="104">
        <v>97</v>
      </c>
      <c r="K93" s="104">
        <v>93</v>
      </c>
      <c r="L93" s="105">
        <v>383</v>
      </c>
      <c r="M93" s="105"/>
      <c r="N93" s="71"/>
    </row>
    <row r="94" spans="1:14" s="10" customFormat="1" ht="15.75">
      <c r="A94" s="54"/>
      <c r="B94" s="143">
        <v>19</v>
      </c>
      <c r="C94" s="149"/>
      <c r="D94" s="109" t="s">
        <v>603</v>
      </c>
      <c r="E94" s="150" t="s">
        <v>509</v>
      </c>
      <c r="F94" s="102">
        <v>2007</v>
      </c>
      <c r="G94" s="103" t="s">
        <v>431</v>
      </c>
      <c r="H94" s="104">
        <v>90</v>
      </c>
      <c r="I94" s="104">
        <v>94</v>
      </c>
      <c r="J94" s="104">
        <v>89</v>
      </c>
      <c r="K94" s="104">
        <v>96</v>
      </c>
      <c r="L94" s="105">
        <v>369</v>
      </c>
      <c r="M94" s="105"/>
      <c r="N94" s="71"/>
    </row>
    <row r="95" spans="1:14" s="10" customFormat="1" ht="15.75">
      <c r="A95" s="54"/>
      <c r="B95" s="143">
        <v>20</v>
      </c>
      <c r="C95" s="99"/>
      <c r="D95" s="109" t="s">
        <v>604</v>
      </c>
      <c r="E95" s="99" t="s">
        <v>605</v>
      </c>
      <c r="F95" s="101">
        <v>2005</v>
      </c>
      <c r="G95" s="103" t="s">
        <v>551</v>
      </c>
      <c r="H95" s="104">
        <v>88</v>
      </c>
      <c r="I95" s="104">
        <v>91</v>
      </c>
      <c r="J95" s="104">
        <v>92</v>
      </c>
      <c r="K95" s="104">
        <v>94</v>
      </c>
      <c r="L95" s="105">
        <v>365</v>
      </c>
      <c r="M95" s="105"/>
      <c r="N95" s="71"/>
    </row>
    <row r="96" spans="1:14" s="10" customFormat="1" ht="15.75">
      <c r="A96" s="54"/>
      <c r="B96" s="143">
        <v>21</v>
      </c>
      <c r="C96" s="149"/>
      <c r="D96" s="109" t="s">
        <v>606</v>
      </c>
      <c r="E96" s="150" t="s">
        <v>507</v>
      </c>
      <c r="F96" s="102">
        <v>2007</v>
      </c>
      <c r="G96" s="103" t="s">
        <v>431</v>
      </c>
      <c r="H96" s="104">
        <v>95</v>
      </c>
      <c r="I96" s="104">
        <v>88</v>
      </c>
      <c r="J96" s="104">
        <v>89</v>
      </c>
      <c r="K96" s="104">
        <v>91</v>
      </c>
      <c r="L96" s="105">
        <v>363</v>
      </c>
      <c r="M96" s="105"/>
      <c r="N96" s="71"/>
    </row>
    <row r="97" spans="1:14" s="10" customFormat="1" ht="15.75">
      <c r="A97" s="54"/>
      <c r="B97" s="143"/>
      <c r="C97" s="149"/>
      <c r="D97" s="109"/>
      <c r="E97" s="150"/>
      <c r="F97" s="102"/>
      <c r="G97" s="103"/>
      <c r="H97" s="104"/>
      <c r="I97" s="104"/>
      <c r="J97" s="104"/>
      <c r="K97" s="104"/>
      <c r="L97" s="104"/>
      <c r="M97" s="105"/>
      <c r="N97" s="71"/>
    </row>
    <row r="98" spans="1:14" s="10" customFormat="1" ht="15.75">
      <c r="A98" s="54"/>
      <c r="B98" s="143"/>
      <c r="C98" s="140" t="s">
        <v>607</v>
      </c>
      <c r="D98" s="141"/>
      <c r="E98" s="70"/>
      <c r="F98" s="102"/>
      <c r="G98" s="103"/>
      <c r="H98" s="104"/>
      <c r="I98" s="104"/>
      <c r="J98" s="104"/>
      <c r="K98" s="104"/>
      <c r="L98" s="104"/>
      <c r="M98" s="105"/>
      <c r="N98" s="71"/>
    </row>
    <row r="99" spans="1:14" s="10" customFormat="1" ht="15.75">
      <c r="A99" s="54"/>
      <c r="B99" s="143"/>
      <c r="C99" s="149"/>
      <c r="D99" s="109"/>
      <c r="E99" s="170" t="s">
        <v>609</v>
      </c>
      <c r="F99" s="102"/>
      <c r="G99" s="103"/>
      <c r="H99" s="104"/>
      <c r="I99" s="104"/>
      <c r="J99" s="104"/>
      <c r="K99" s="104"/>
      <c r="L99" s="104"/>
      <c r="M99" s="105"/>
      <c r="N99" s="71"/>
    </row>
    <row r="100" spans="1:14" s="10" customFormat="1" ht="15.75">
      <c r="A100" s="54"/>
      <c r="B100" s="181">
        <v>1</v>
      </c>
      <c r="C100" s="108" t="s">
        <v>610</v>
      </c>
      <c r="D100" s="100" t="s">
        <v>611</v>
      </c>
      <c r="E100" s="101" t="s">
        <v>612</v>
      </c>
      <c r="F100" s="102">
        <v>2003</v>
      </c>
      <c r="G100" s="101" t="s">
        <v>478</v>
      </c>
      <c r="H100" s="104">
        <v>100</v>
      </c>
      <c r="I100" s="104">
        <v>100</v>
      </c>
      <c r="J100" s="104">
        <v>100</v>
      </c>
      <c r="K100" s="104">
        <v>100</v>
      </c>
      <c r="L100" s="177">
        <v>400</v>
      </c>
      <c r="M100" s="71"/>
      <c r="N100" s="71"/>
    </row>
    <row r="101" spans="1:14" s="10" customFormat="1" ht="15.75">
      <c r="A101" s="54"/>
      <c r="B101" s="181">
        <v>2</v>
      </c>
      <c r="C101" s="108" t="s">
        <v>613</v>
      </c>
      <c r="D101" s="100" t="s">
        <v>614</v>
      </c>
      <c r="E101" s="126" t="s">
        <v>615</v>
      </c>
      <c r="F101" s="127">
        <v>2002</v>
      </c>
      <c r="G101" s="103" t="s">
        <v>505</v>
      </c>
      <c r="H101" s="104">
        <v>99</v>
      </c>
      <c r="I101" s="104">
        <v>100</v>
      </c>
      <c r="J101" s="104">
        <v>100</v>
      </c>
      <c r="K101" s="104">
        <v>100</v>
      </c>
      <c r="L101" s="105">
        <v>399</v>
      </c>
      <c r="M101" s="71"/>
      <c r="N101" s="71"/>
    </row>
    <row r="102" spans="1:14" s="10" customFormat="1" ht="15.75">
      <c r="A102" s="54"/>
      <c r="B102" s="181">
        <v>3</v>
      </c>
      <c r="C102" s="108" t="s">
        <v>616</v>
      </c>
      <c r="D102" s="100" t="s">
        <v>617</v>
      </c>
      <c r="E102" s="101" t="s">
        <v>618</v>
      </c>
      <c r="F102" s="113">
        <v>2002</v>
      </c>
      <c r="G102" s="101" t="s">
        <v>619</v>
      </c>
      <c r="H102" s="104">
        <v>98</v>
      </c>
      <c r="I102" s="104">
        <v>99</v>
      </c>
      <c r="J102" s="104">
        <v>100</v>
      </c>
      <c r="K102" s="104">
        <v>100</v>
      </c>
      <c r="L102" s="105">
        <v>397</v>
      </c>
      <c r="M102" s="71"/>
      <c r="N102" s="71"/>
    </row>
    <row r="103" spans="1:14" s="10" customFormat="1" ht="15.75">
      <c r="A103" s="54"/>
      <c r="B103" s="181">
        <v>4</v>
      </c>
      <c r="C103" s="108" t="s">
        <v>620</v>
      </c>
      <c r="D103" s="100" t="s">
        <v>621</v>
      </c>
      <c r="E103" s="126" t="s">
        <v>622</v>
      </c>
      <c r="F103" s="127">
        <v>2003</v>
      </c>
      <c r="G103" s="103" t="s">
        <v>505</v>
      </c>
      <c r="H103" s="104">
        <v>99</v>
      </c>
      <c r="I103" s="104">
        <v>99</v>
      </c>
      <c r="J103" s="104">
        <v>99</v>
      </c>
      <c r="K103" s="104">
        <v>100</v>
      </c>
      <c r="L103" s="105">
        <v>397</v>
      </c>
      <c r="M103" s="71"/>
      <c r="N103" s="71"/>
    </row>
    <row r="104" spans="1:14" s="10" customFormat="1" ht="15.75">
      <c r="A104" s="54"/>
      <c r="B104" s="181">
        <v>5</v>
      </c>
      <c r="C104" s="108" t="s">
        <v>623</v>
      </c>
      <c r="D104" s="109" t="s">
        <v>624</v>
      </c>
      <c r="E104" s="101" t="s">
        <v>625</v>
      </c>
      <c r="F104" s="101">
        <v>2002</v>
      </c>
      <c r="G104" s="103" t="s">
        <v>469</v>
      </c>
      <c r="H104" s="104">
        <v>99</v>
      </c>
      <c r="I104" s="104">
        <v>100</v>
      </c>
      <c r="J104" s="104">
        <v>100</v>
      </c>
      <c r="K104" s="104">
        <v>98</v>
      </c>
      <c r="L104" s="177">
        <v>397</v>
      </c>
      <c r="M104" s="71"/>
      <c r="N104" s="71"/>
    </row>
    <row r="105" spans="1:14" s="10" customFormat="1" ht="15.75">
      <c r="A105" s="54"/>
      <c r="B105" s="181">
        <v>6</v>
      </c>
      <c r="C105" s="108" t="s">
        <v>626</v>
      </c>
      <c r="D105" s="109" t="s">
        <v>627</v>
      </c>
      <c r="E105" s="101" t="s">
        <v>628</v>
      </c>
      <c r="F105" s="110">
        <v>2003</v>
      </c>
      <c r="G105" s="110" t="s">
        <v>457</v>
      </c>
      <c r="H105" s="104">
        <v>98</v>
      </c>
      <c r="I105" s="104">
        <v>99</v>
      </c>
      <c r="J105" s="104">
        <v>99</v>
      </c>
      <c r="K105" s="104">
        <v>96</v>
      </c>
      <c r="L105" s="177">
        <v>392</v>
      </c>
      <c r="M105" s="71"/>
      <c r="N105" s="71"/>
    </row>
    <row r="106" spans="1:14" s="10" customFormat="1" ht="15.75">
      <c r="A106" s="54"/>
      <c r="B106" s="181">
        <v>7</v>
      </c>
      <c r="C106" s="108"/>
      <c r="D106" s="159" t="s">
        <v>631</v>
      </c>
      <c r="E106" s="101" t="s">
        <v>632</v>
      </c>
      <c r="F106" s="102">
        <v>2003</v>
      </c>
      <c r="G106" s="103" t="s">
        <v>150</v>
      </c>
      <c r="H106" s="155">
        <v>98</v>
      </c>
      <c r="I106" s="155">
        <v>98</v>
      </c>
      <c r="J106" s="155">
        <v>99</v>
      </c>
      <c r="K106" s="155">
        <v>95</v>
      </c>
      <c r="L106" s="105">
        <v>390</v>
      </c>
      <c r="M106" s="71"/>
      <c r="N106" s="71"/>
    </row>
    <row r="107" spans="1:14" s="10" customFormat="1" ht="15.75">
      <c r="A107" s="54"/>
      <c r="B107" s="181">
        <v>8</v>
      </c>
      <c r="C107" s="149"/>
      <c r="D107" s="100" t="s">
        <v>629</v>
      </c>
      <c r="E107" s="126" t="s">
        <v>630</v>
      </c>
      <c r="F107" s="127">
        <v>2003</v>
      </c>
      <c r="G107" s="103" t="s">
        <v>431</v>
      </c>
      <c r="H107" s="104">
        <v>100</v>
      </c>
      <c r="I107" s="104">
        <v>97</v>
      </c>
      <c r="J107" s="104">
        <v>99</v>
      </c>
      <c r="K107" s="104">
        <v>94</v>
      </c>
      <c r="L107" s="105">
        <v>390</v>
      </c>
      <c r="M107" s="71"/>
      <c r="N107" s="71"/>
    </row>
    <row r="108" spans="1:14" s="10" customFormat="1" ht="15.75">
      <c r="A108" s="54"/>
      <c r="B108" s="181">
        <v>9</v>
      </c>
      <c r="C108" s="108" t="s">
        <v>633</v>
      </c>
      <c r="D108" s="100" t="s">
        <v>634</v>
      </c>
      <c r="E108" s="101" t="s">
        <v>635</v>
      </c>
      <c r="F108" s="102">
        <v>2003</v>
      </c>
      <c r="G108" s="101" t="s">
        <v>150</v>
      </c>
      <c r="H108" s="104">
        <v>96</v>
      </c>
      <c r="I108" s="104">
        <v>96</v>
      </c>
      <c r="J108" s="104">
        <v>96</v>
      </c>
      <c r="K108" s="104">
        <v>100</v>
      </c>
      <c r="L108" s="177">
        <v>388</v>
      </c>
      <c r="M108" s="71"/>
      <c r="N108" s="71"/>
    </row>
    <row r="109" spans="1:14" s="10" customFormat="1" ht="15.75">
      <c r="A109" s="54"/>
      <c r="B109" s="181">
        <v>10</v>
      </c>
      <c r="C109" s="108" t="s">
        <v>554</v>
      </c>
      <c r="D109" s="100" t="str">
        <f>HYPERLINK("#kartyx!$A$531:$A$537",'[2]kartyx'!$A$531)</f>
        <v>26/II</v>
      </c>
      <c r="E109" s="103" t="s">
        <v>636</v>
      </c>
      <c r="F109" s="110">
        <v>2003</v>
      </c>
      <c r="G109" s="101" t="s">
        <v>478</v>
      </c>
      <c r="H109" s="104">
        <f>'[2]kartyx'!$O$532</f>
        <v>94</v>
      </c>
      <c r="I109" s="104">
        <f>'[2]kartyx'!$O$533</f>
        <v>97</v>
      </c>
      <c r="J109" s="104">
        <f>'[2]kartyx'!$O$534</f>
        <v>98</v>
      </c>
      <c r="K109" s="104">
        <f>'[2]kartyx'!$O$535</f>
        <v>98</v>
      </c>
      <c r="L109" s="105">
        <f>SUM(G109:K109)</f>
        <v>387</v>
      </c>
      <c r="M109" s="71"/>
      <c r="N109" s="71"/>
    </row>
    <row r="110" spans="1:14" s="10" customFormat="1" ht="15.75">
      <c r="A110" s="54"/>
      <c r="B110" s="181">
        <v>11</v>
      </c>
      <c r="C110" s="108" t="s">
        <v>637</v>
      </c>
      <c r="D110" s="100" t="s">
        <v>638</v>
      </c>
      <c r="E110" s="101" t="s">
        <v>639</v>
      </c>
      <c r="F110" s="147">
        <v>2003</v>
      </c>
      <c r="G110" s="103" t="s">
        <v>469</v>
      </c>
      <c r="H110" s="104">
        <v>96</v>
      </c>
      <c r="I110" s="104">
        <v>95</v>
      </c>
      <c r="J110" s="104">
        <v>99</v>
      </c>
      <c r="K110" s="104">
        <v>97</v>
      </c>
      <c r="L110" s="105">
        <v>387</v>
      </c>
      <c r="M110" s="71"/>
      <c r="N110" s="71"/>
    </row>
    <row r="111" spans="1:14" s="10" customFormat="1" ht="15.75">
      <c r="A111" s="54"/>
      <c r="B111" s="181">
        <v>12</v>
      </c>
      <c r="C111" s="108" t="s">
        <v>640</v>
      </c>
      <c r="D111" s="100" t="s">
        <v>641</v>
      </c>
      <c r="E111" s="101" t="s">
        <v>642</v>
      </c>
      <c r="F111" s="102">
        <v>2002</v>
      </c>
      <c r="G111" s="101" t="s">
        <v>478</v>
      </c>
      <c r="H111" s="104">
        <v>99</v>
      </c>
      <c r="I111" s="104">
        <v>93</v>
      </c>
      <c r="J111" s="104">
        <v>93</v>
      </c>
      <c r="K111" s="104">
        <v>95</v>
      </c>
      <c r="L111" s="177">
        <v>380</v>
      </c>
      <c r="M111" s="71"/>
      <c r="N111" s="71"/>
    </row>
    <row r="112" spans="1:14" s="10" customFormat="1" ht="15.75">
      <c r="A112" s="54"/>
      <c r="B112" s="143"/>
      <c r="C112" s="149"/>
      <c r="D112" s="109"/>
      <c r="E112" s="150"/>
      <c r="F112" s="102"/>
      <c r="G112" s="103"/>
      <c r="H112" s="104"/>
      <c r="I112" s="104"/>
      <c r="J112" s="104"/>
      <c r="K112" s="104"/>
      <c r="L112" s="105"/>
      <c r="M112" s="71"/>
      <c r="N112" s="71"/>
    </row>
    <row r="113" spans="1:14" s="10" customFormat="1" ht="15.75">
      <c r="A113" s="54"/>
      <c r="B113" s="143"/>
      <c r="C113" s="149"/>
      <c r="D113" s="109"/>
      <c r="E113" s="170" t="s">
        <v>643</v>
      </c>
      <c r="F113" s="102"/>
      <c r="G113" s="103"/>
      <c r="H113" s="104"/>
      <c r="I113" s="104"/>
      <c r="J113" s="104"/>
      <c r="K113" s="104"/>
      <c r="L113" s="105"/>
      <c r="M113" s="71"/>
      <c r="N113" s="71"/>
    </row>
    <row r="114" spans="1:14" s="10" customFormat="1" ht="15.75">
      <c r="A114" s="54"/>
      <c r="B114" s="181">
        <v>1</v>
      </c>
      <c r="C114" s="99" t="s">
        <v>189</v>
      </c>
      <c r="D114" s="100" t="str">
        <f>HYPERLINK("#kartyx!$A$191:$A$197",'[1]kartyx'!$A$191)</f>
        <v>20/I</v>
      </c>
      <c r="E114" s="101" t="s">
        <v>644</v>
      </c>
      <c r="F114" s="102">
        <v>2003</v>
      </c>
      <c r="G114" s="103" t="s">
        <v>431</v>
      </c>
      <c r="H114" s="104">
        <f>'[1]kartyx'!$O$192</f>
        <v>100</v>
      </c>
      <c r="I114" s="104">
        <f>'[1]kartyx'!$O$193</f>
        <v>100</v>
      </c>
      <c r="J114" s="104">
        <f>'[1]kartyx'!$O$194</f>
        <v>100</v>
      </c>
      <c r="K114" s="104">
        <f>'[1]kartyx'!$O$195</f>
        <v>100</v>
      </c>
      <c r="L114" s="177">
        <f>SUM(G114:K114)</f>
        <v>400</v>
      </c>
      <c r="M114" s="71"/>
      <c r="N114" s="71"/>
    </row>
    <row r="115" spans="1:14" s="10" customFormat="1" ht="15.75">
      <c r="A115" s="54"/>
      <c r="B115" s="181">
        <v>2</v>
      </c>
      <c r="C115" s="108" t="s">
        <v>645</v>
      </c>
      <c r="D115" s="109" t="s">
        <v>646</v>
      </c>
      <c r="E115" s="101" t="s">
        <v>647</v>
      </c>
      <c r="F115" s="102">
        <v>2003</v>
      </c>
      <c r="G115" s="101" t="s">
        <v>150</v>
      </c>
      <c r="H115" s="104">
        <v>100</v>
      </c>
      <c r="I115" s="104">
        <v>99</v>
      </c>
      <c r="J115" s="104">
        <v>100</v>
      </c>
      <c r="K115" s="104">
        <v>100</v>
      </c>
      <c r="L115" s="177">
        <v>399</v>
      </c>
      <c r="M115" s="71"/>
      <c r="N115" s="71"/>
    </row>
    <row r="116" spans="1:14" s="10" customFormat="1" ht="15.75">
      <c r="A116" s="54"/>
      <c r="B116" s="181">
        <v>3</v>
      </c>
      <c r="C116" s="145" t="s">
        <v>648</v>
      </c>
      <c r="D116" s="109" t="str">
        <f>HYPERLINK("#kartyx!$A$171:$A$177",'[1]kartyx'!$A$171)</f>
        <v>18/I</v>
      </c>
      <c r="E116" s="126" t="s">
        <v>649</v>
      </c>
      <c r="F116" s="127">
        <v>2002</v>
      </c>
      <c r="G116" s="103" t="s">
        <v>431</v>
      </c>
      <c r="H116" s="104">
        <f>'[1]kartyx'!$O$172</f>
        <v>100</v>
      </c>
      <c r="I116" s="104">
        <f>'[1]kartyx'!$O$173</f>
        <v>100</v>
      </c>
      <c r="J116" s="104">
        <f>'[1]kartyx'!$O$174</f>
        <v>100</v>
      </c>
      <c r="K116" s="104">
        <f>'[1]kartyx'!$O$175</f>
        <v>99</v>
      </c>
      <c r="L116" s="177">
        <f>SUM(G116:K116)</f>
        <v>399</v>
      </c>
      <c r="M116" s="71" t="s">
        <v>725</v>
      </c>
      <c r="N116" s="71"/>
    </row>
    <row r="117" spans="1:14" s="10" customFormat="1" ht="15.75">
      <c r="A117" s="54"/>
      <c r="B117" s="181">
        <v>4</v>
      </c>
      <c r="C117" s="145" t="s">
        <v>650</v>
      </c>
      <c r="D117" s="109" t="str">
        <f>HYPERLINK("#kartyx!$A$181:$A$187",'[1]kartyx'!$A$181)</f>
        <v>19/I</v>
      </c>
      <c r="E117" s="126" t="s">
        <v>651</v>
      </c>
      <c r="F117" s="127">
        <v>2002</v>
      </c>
      <c r="G117" s="103" t="s">
        <v>431</v>
      </c>
      <c r="H117" s="104">
        <f>'[1]kartyx'!$O$182</f>
        <v>100</v>
      </c>
      <c r="I117" s="104">
        <f>'[1]kartyx'!$O$183</f>
        <v>100</v>
      </c>
      <c r="J117" s="104">
        <f>'[1]kartyx'!$O$184</f>
        <v>100</v>
      </c>
      <c r="K117" s="104">
        <f>'[1]kartyx'!$O$185</f>
        <v>99</v>
      </c>
      <c r="L117" s="177">
        <f>SUM(G117:K117)</f>
        <v>399</v>
      </c>
      <c r="M117" s="71" t="s">
        <v>726</v>
      </c>
      <c r="N117" s="71"/>
    </row>
    <row r="118" spans="1:14" s="10" customFormat="1" ht="15.75">
      <c r="A118" s="54"/>
      <c r="B118" s="181">
        <v>5</v>
      </c>
      <c r="C118" s="108" t="s">
        <v>652</v>
      </c>
      <c r="D118" s="109" t="s">
        <v>653</v>
      </c>
      <c r="E118" s="101" t="s">
        <v>654</v>
      </c>
      <c r="F118" s="148">
        <v>2003</v>
      </c>
      <c r="G118" s="101" t="s">
        <v>478</v>
      </c>
      <c r="H118" s="104">
        <v>98</v>
      </c>
      <c r="I118" s="104">
        <v>100</v>
      </c>
      <c r="J118" s="104">
        <v>100</v>
      </c>
      <c r="K118" s="104">
        <v>100</v>
      </c>
      <c r="L118" s="177">
        <v>398</v>
      </c>
      <c r="M118" s="71"/>
      <c r="N118" s="71"/>
    </row>
    <row r="119" spans="1:14" s="10" customFormat="1" ht="15.75">
      <c r="A119" s="54"/>
      <c r="B119" s="181">
        <v>6</v>
      </c>
      <c r="C119" s="145" t="s">
        <v>655</v>
      </c>
      <c r="D119" s="109" t="str">
        <f>HYPERLINK("#kartyx!$A$161:$A$167",'[1]kartyx'!$A$161)</f>
        <v>17/I</v>
      </c>
      <c r="E119" s="126" t="s">
        <v>656</v>
      </c>
      <c r="F119" s="127">
        <v>2002</v>
      </c>
      <c r="G119" s="103" t="s">
        <v>431</v>
      </c>
      <c r="H119" s="104">
        <f>'[1]kartyx'!$O$162</f>
        <v>100</v>
      </c>
      <c r="I119" s="104">
        <f>'[1]kartyx'!$O$163</f>
        <v>100</v>
      </c>
      <c r="J119" s="104">
        <f>'[1]kartyx'!$O$164</f>
        <v>98</v>
      </c>
      <c r="K119" s="104">
        <f>'[1]kartyx'!$O$165</f>
        <v>100</v>
      </c>
      <c r="L119" s="177">
        <f>SUM(G119:K119)</f>
        <v>398</v>
      </c>
      <c r="M119" s="71"/>
      <c r="N119" s="71"/>
    </row>
    <row r="120" spans="1:14" s="10" customFormat="1" ht="15.75">
      <c r="A120" s="54"/>
      <c r="B120" s="181">
        <v>7</v>
      </c>
      <c r="C120" s="108" t="s">
        <v>657</v>
      </c>
      <c r="D120" s="109" t="s">
        <v>658</v>
      </c>
      <c r="E120" s="101" t="s">
        <v>659</v>
      </c>
      <c r="F120" s="102">
        <v>2002</v>
      </c>
      <c r="G120" s="101" t="s">
        <v>478</v>
      </c>
      <c r="H120" s="104">
        <v>100</v>
      </c>
      <c r="I120" s="104">
        <v>99</v>
      </c>
      <c r="J120" s="104">
        <v>99</v>
      </c>
      <c r="K120" s="104">
        <v>98</v>
      </c>
      <c r="L120" s="177">
        <v>396</v>
      </c>
      <c r="M120" s="71"/>
      <c r="N120" s="71"/>
    </row>
    <row r="121" spans="1:14" s="10" customFormat="1" ht="15.75">
      <c r="A121" s="54"/>
      <c r="B121" s="181">
        <v>8</v>
      </c>
      <c r="C121" s="130" t="s">
        <v>660</v>
      </c>
      <c r="D121" s="109" t="s">
        <v>661</v>
      </c>
      <c r="E121" s="101" t="s">
        <v>662</v>
      </c>
      <c r="F121" s="110">
        <v>2003</v>
      </c>
      <c r="G121" s="110" t="s">
        <v>51</v>
      </c>
      <c r="H121" s="104">
        <v>99</v>
      </c>
      <c r="I121" s="104">
        <v>100</v>
      </c>
      <c r="J121" s="104">
        <v>99</v>
      </c>
      <c r="K121" s="104">
        <v>99</v>
      </c>
      <c r="L121" s="182">
        <v>397</v>
      </c>
      <c r="M121" s="71"/>
      <c r="N121" s="71"/>
    </row>
    <row r="122" spans="1:14" s="10" customFormat="1" ht="15.75">
      <c r="A122" s="54"/>
      <c r="B122" s="181">
        <v>9</v>
      </c>
      <c r="C122" s="130" t="s">
        <v>663</v>
      </c>
      <c r="D122" s="109" t="s">
        <v>664</v>
      </c>
      <c r="E122" s="101" t="s">
        <v>665</v>
      </c>
      <c r="F122" s="101">
        <v>2003</v>
      </c>
      <c r="G122" s="103" t="s">
        <v>505</v>
      </c>
      <c r="H122" s="104">
        <v>97</v>
      </c>
      <c r="I122" s="104">
        <v>100</v>
      </c>
      <c r="J122" s="104">
        <v>99</v>
      </c>
      <c r="K122" s="104">
        <v>100</v>
      </c>
      <c r="L122" s="182">
        <v>396</v>
      </c>
      <c r="M122" s="71"/>
      <c r="N122" s="71"/>
    </row>
    <row r="123" spans="1:14" s="10" customFormat="1" ht="15.75">
      <c r="A123" s="54"/>
      <c r="B123" s="143"/>
      <c r="C123" s="149"/>
      <c r="D123" s="109"/>
      <c r="E123" s="150"/>
      <c r="F123" s="102"/>
      <c r="G123" s="103"/>
      <c r="H123" s="104"/>
      <c r="I123" s="104"/>
      <c r="J123" s="104"/>
      <c r="K123" s="104"/>
      <c r="L123" s="104"/>
      <c r="M123" s="105"/>
      <c r="N123" s="71"/>
    </row>
    <row r="124" spans="1:14" s="10" customFormat="1" ht="15.75">
      <c r="A124" s="54"/>
      <c r="B124" s="143"/>
      <c r="C124" s="140" t="s">
        <v>666</v>
      </c>
      <c r="D124" s="141"/>
      <c r="E124" s="70"/>
      <c r="F124" s="102"/>
      <c r="G124" s="103"/>
      <c r="H124" s="104"/>
      <c r="I124" s="104"/>
      <c r="J124" s="104"/>
      <c r="K124" s="104"/>
      <c r="L124" s="104"/>
      <c r="M124" s="105"/>
      <c r="N124" s="71"/>
    </row>
    <row r="125" spans="1:14" s="10" customFormat="1" ht="15.75">
      <c r="A125" s="54"/>
      <c r="B125" s="143"/>
      <c r="C125" s="149"/>
      <c r="D125" s="109"/>
      <c r="E125" s="170" t="s">
        <v>609</v>
      </c>
      <c r="F125" s="102"/>
      <c r="G125" s="103"/>
      <c r="H125" s="104"/>
      <c r="I125" s="104"/>
      <c r="J125" s="104"/>
      <c r="K125" s="104"/>
      <c r="L125" s="104"/>
      <c r="M125" s="105"/>
      <c r="N125" s="71"/>
    </row>
    <row r="126" spans="1:14" s="10" customFormat="1" ht="15.75">
      <c r="A126" s="54"/>
      <c r="B126" s="143">
        <v>1</v>
      </c>
      <c r="C126" s="114" t="s">
        <v>667</v>
      </c>
      <c r="D126" s="173" t="s">
        <v>668</v>
      </c>
      <c r="E126" s="101" t="s">
        <v>669</v>
      </c>
      <c r="F126" s="101">
        <v>2002</v>
      </c>
      <c r="G126" s="103" t="s">
        <v>619</v>
      </c>
      <c r="H126" s="174">
        <v>102</v>
      </c>
      <c r="I126" s="174">
        <v>101.6</v>
      </c>
      <c r="J126" s="174">
        <v>98.6</v>
      </c>
      <c r="K126" s="174">
        <v>101.7</v>
      </c>
      <c r="L126" s="175">
        <v>403.9</v>
      </c>
      <c r="M126" s="176">
        <v>388</v>
      </c>
      <c r="N126" s="71"/>
    </row>
    <row r="127" spans="1:14" s="10" customFormat="1" ht="15.75">
      <c r="A127" s="54"/>
      <c r="B127" s="143">
        <v>2</v>
      </c>
      <c r="C127" s="114"/>
      <c r="D127" s="100" t="s">
        <v>670</v>
      </c>
      <c r="E127" s="101" t="s">
        <v>671</v>
      </c>
      <c r="F127" s="102">
        <v>2002</v>
      </c>
      <c r="G127" s="101" t="s">
        <v>481</v>
      </c>
      <c r="H127" s="104">
        <v>95.3</v>
      </c>
      <c r="I127" s="104">
        <v>101.3</v>
      </c>
      <c r="J127" s="104">
        <v>98.7</v>
      </c>
      <c r="K127" s="104">
        <v>99.3</v>
      </c>
      <c r="L127" s="105">
        <v>394.6</v>
      </c>
      <c r="M127" s="176">
        <v>380</v>
      </c>
      <c r="N127" s="71"/>
    </row>
    <row r="128" spans="1:14" s="10" customFormat="1" ht="15.75">
      <c r="A128" s="54"/>
      <c r="B128" s="143">
        <v>3</v>
      </c>
      <c r="C128" s="114" t="s">
        <v>623</v>
      </c>
      <c r="D128" s="100" t="s">
        <v>672</v>
      </c>
      <c r="E128" s="101" t="s">
        <v>625</v>
      </c>
      <c r="F128" s="101">
        <v>2004</v>
      </c>
      <c r="G128" s="103" t="s">
        <v>469</v>
      </c>
      <c r="H128" s="174">
        <v>95.5</v>
      </c>
      <c r="I128" s="174">
        <v>98.4</v>
      </c>
      <c r="J128" s="174">
        <v>98.8</v>
      </c>
      <c r="K128" s="174">
        <v>101.7</v>
      </c>
      <c r="L128" s="175">
        <v>394.4</v>
      </c>
      <c r="M128" s="176">
        <v>378</v>
      </c>
      <c r="N128" s="71"/>
    </row>
    <row r="129" spans="1:14" s="10" customFormat="1" ht="15.75">
      <c r="A129" s="54"/>
      <c r="B129" s="143">
        <v>4</v>
      </c>
      <c r="C129" s="114" t="s">
        <v>613</v>
      </c>
      <c r="D129" s="100" t="s">
        <v>673</v>
      </c>
      <c r="E129" s="101" t="s">
        <v>615</v>
      </c>
      <c r="F129" s="113">
        <v>2002</v>
      </c>
      <c r="G129" s="103" t="s">
        <v>505</v>
      </c>
      <c r="H129" s="104">
        <v>92.2</v>
      </c>
      <c r="I129" s="104">
        <v>96.5</v>
      </c>
      <c r="J129" s="104">
        <v>98.5</v>
      </c>
      <c r="K129" s="104">
        <v>101.2</v>
      </c>
      <c r="L129" s="105">
        <v>388.4</v>
      </c>
      <c r="M129" s="176">
        <v>369</v>
      </c>
      <c r="N129" s="71"/>
    </row>
    <row r="130" spans="1:14" s="10" customFormat="1" ht="15.75">
      <c r="A130" s="54"/>
      <c r="B130" s="143">
        <v>5</v>
      </c>
      <c r="C130" s="114" t="s">
        <v>610</v>
      </c>
      <c r="D130" s="100" t="s">
        <v>674</v>
      </c>
      <c r="E130" s="101" t="s">
        <v>612</v>
      </c>
      <c r="F130" s="102">
        <v>2003</v>
      </c>
      <c r="G130" s="101" t="s">
        <v>478</v>
      </c>
      <c r="H130" s="174">
        <v>92.4</v>
      </c>
      <c r="I130" s="174">
        <v>89.6</v>
      </c>
      <c r="J130" s="174">
        <v>92</v>
      </c>
      <c r="K130" s="174">
        <v>90.7</v>
      </c>
      <c r="L130" s="175">
        <v>364.7</v>
      </c>
      <c r="M130" s="176">
        <v>346</v>
      </c>
      <c r="N130" s="71"/>
    </row>
    <row r="131" spans="1:14" s="10" customFormat="1" ht="15.75">
      <c r="A131" s="54"/>
      <c r="B131" s="143">
        <v>6</v>
      </c>
      <c r="C131" s="114" t="s">
        <v>620</v>
      </c>
      <c r="D131" s="100" t="s">
        <v>675</v>
      </c>
      <c r="E131" s="101" t="s">
        <v>622</v>
      </c>
      <c r="F131" s="110">
        <v>2003</v>
      </c>
      <c r="G131" s="103" t="s">
        <v>505</v>
      </c>
      <c r="H131" s="104">
        <v>91</v>
      </c>
      <c r="I131" s="104">
        <v>89.7</v>
      </c>
      <c r="J131" s="104">
        <v>87.7</v>
      </c>
      <c r="K131" s="104">
        <v>95.9</v>
      </c>
      <c r="L131" s="105">
        <v>364.29999999999995</v>
      </c>
      <c r="M131" s="176">
        <v>348</v>
      </c>
      <c r="N131" s="71"/>
    </row>
    <row r="132" spans="1:14" s="10" customFormat="1" ht="15.75">
      <c r="A132" s="54"/>
      <c r="B132" s="143">
        <v>7</v>
      </c>
      <c r="C132" s="114" t="s">
        <v>537</v>
      </c>
      <c r="D132" s="100" t="s">
        <v>676</v>
      </c>
      <c r="E132" s="101" t="s">
        <v>539</v>
      </c>
      <c r="F132" s="147">
        <v>2004</v>
      </c>
      <c r="G132" s="103" t="s">
        <v>469</v>
      </c>
      <c r="H132" s="174">
        <v>91.9</v>
      </c>
      <c r="I132" s="174">
        <v>87.5</v>
      </c>
      <c r="J132" s="174">
        <v>86</v>
      </c>
      <c r="K132" s="174">
        <v>96.5</v>
      </c>
      <c r="L132" s="175">
        <v>361.9</v>
      </c>
      <c r="M132" s="176">
        <v>346</v>
      </c>
      <c r="N132" s="71"/>
    </row>
    <row r="133" spans="1:14" s="10" customFormat="1" ht="15.75">
      <c r="A133" s="54"/>
      <c r="B133" s="143">
        <v>8</v>
      </c>
      <c r="C133" s="114" t="s">
        <v>543</v>
      </c>
      <c r="D133" s="100" t="s">
        <v>677</v>
      </c>
      <c r="E133" s="101" t="s">
        <v>545</v>
      </c>
      <c r="F133" s="148">
        <v>2004</v>
      </c>
      <c r="G133" s="103" t="s">
        <v>469</v>
      </c>
      <c r="H133" s="174">
        <v>90.8</v>
      </c>
      <c r="I133" s="174">
        <v>88.9</v>
      </c>
      <c r="J133" s="174">
        <v>83.8</v>
      </c>
      <c r="K133" s="174">
        <v>92.5</v>
      </c>
      <c r="L133" s="175">
        <v>356</v>
      </c>
      <c r="M133" s="176">
        <v>338</v>
      </c>
      <c r="N133" s="71"/>
    </row>
    <row r="134" spans="1:14" s="10" customFormat="1" ht="15.75">
      <c r="A134" s="54"/>
      <c r="B134" s="143">
        <v>9</v>
      </c>
      <c r="C134" s="114" t="s">
        <v>626</v>
      </c>
      <c r="D134" s="100" t="s">
        <v>678</v>
      </c>
      <c r="E134" s="101" t="s">
        <v>628</v>
      </c>
      <c r="F134" s="110">
        <v>2003</v>
      </c>
      <c r="G134" s="110" t="s">
        <v>457</v>
      </c>
      <c r="H134" s="104">
        <v>91.9</v>
      </c>
      <c r="I134" s="104">
        <v>86</v>
      </c>
      <c r="J134" s="104">
        <v>83.1</v>
      </c>
      <c r="K134" s="104">
        <v>87.8</v>
      </c>
      <c r="L134" s="105">
        <v>348.8</v>
      </c>
      <c r="M134" s="176">
        <v>331</v>
      </c>
      <c r="N134" s="71"/>
    </row>
    <row r="135" spans="1:14" s="10" customFormat="1" ht="15.75">
      <c r="A135" s="54"/>
      <c r="B135" s="143">
        <v>10</v>
      </c>
      <c r="C135" s="108" t="s">
        <v>679</v>
      </c>
      <c r="D135" s="109" t="s">
        <v>680</v>
      </c>
      <c r="E135" s="101" t="s">
        <v>632</v>
      </c>
      <c r="F135" s="101">
        <v>2003</v>
      </c>
      <c r="G135" s="101" t="s">
        <v>150</v>
      </c>
      <c r="H135" s="104">
        <v>90</v>
      </c>
      <c r="I135" s="104">
        <v>81.9</v>
      </c>
      <c r="J135" s="104">
        <v>80.8</v>
      </c>
      <c r="K135" s="104">
        <v>82.6</v>
      </c>
      <c r="L135" s="177">
        <v>335.29999999999995</v>
      </c>
      <c r="M135" s="176">
        <v>316</v>
      </c>
      <c r="N135" s="71"/>
    </row>
    <row r="136" spans="1:14" s="10" customFormat="1" ht="15.75">
      <c r="A136" s="54"/>
      <c r="B136" s="143">
        <v>11</v>
      </c>
      <c r="C136" s="114" t="s">
        <v>640</v>
      </c>
      <c r="D136" s="100" t="s">
        <v>681</v>
      </c>
      <c r="E136" s="101" t="s">
        <v>642</v>
      </c>
      <c r="F136" s="102">
        <v>2002</v>
      </c>
      <c r="G136" s="101" t="s">
        <v>478</v>
      </c>
      <c r="H136" s="174">
        <v>83</v>
      </c>
      <c r="I136" s="174">
        <v>82.5</v>
      </c>
      <c r="J136" s="174">
        <v>82</v>
      </c>
      <c r="K136" s="174">
        <v>83.4</v>
      </c>
      <c r="L136" s="175">
        <v>330.9</v>
      </c>
      <c r="M136" s="176">
        <v>311</v>
      </c>
      <c r="N136" s="71"/>
    </row>
    <row r="137" spans="1:14" s="10" customFormat="1" ht="15.75">
      <c r="A137" s="54"/>
      <c r="B137" s="143">
        <v>12</v>
      </c>
      <c r="C137" s="114" t="s">
        <v>184</v>
      </c>
      <c r="D137" s="100" t="s">
        <v>682</v>
      </c>
      <c r="E137" s="101" t="s">
        <v>541</v>
      </c>
      <c r="F137" s="147">
        <v>2005</v>
      </c>
      <c r="G137" s="103" t="s">
        <v>457</v>
      </c>
      <c r="H137" s="104">
        <v>68.1</v>
      </c>
      <c r="I137" s="104">
        <v>85.6</v>
      </c>
      <c r="J137" s="104">
        <v>88.5</v>
      </c>
      <c r="K137" s="104">
        <v>81.9</v>
      </c>
      <c r="L137" s="105">
        <v>324.1</v>
      </c>
      <c r="M137" s="176">
        <v>304</v>
      </c>
      <c r="N137" s="71"/>
    </row>
    <row r="138" spans="1:14" s="10" customFormat="1" ht="15.75">
      <c r="A138" s="54"/>
      <c r="B138" s="143"/>
      <c r="C138" s="149"/>
      <c r="D138" s="109"/>
      <c r="E138" s="150"/>
      <c r="F138" s="102"/>
      <c r="G138" s="103"/>
      <c r="H138" s="104"/>
      <c r="I138" s="104"/>
      <c r="J138" s="104"/>
      <c r="K138" s="104"/>
      <c r="L138" s="104"/>
      <c r="M138" s="105"/>
      <c r="N138" s="71"/>
    </row>
    <row r="139" spans="1:14" s="10" customFormat="1" ht="15.75">
      <c r="A139" s="54"/>
      <c r="B139" s="143"/>
      <c r="C139" s="149"/>
      <c r="D139" s="109"/>
      <c r="E139" s="170" t="s">
        <v>643</v>
      </c>
      <c r="F139" s="102"/>
      <c r="G139" s="103"/>
      <c r="H139" s="104"/>
      <c r="I139" s="104"/>
      <c r="J139" s="104"/>
      <c r="K139" s="104"/>
      <c r="L139" s="104"/>
      <c r="M139" s="105"/>
      <c r="N139" s="71"/>
    </row>
    <row r="140" spans="1:14" s="10" customFormat="1" ht="15.75">
      <c r="A140" s="54"/>
      <c r="B140" s="178">
        <v>1</v>
      </c>
      <c r="C140" s="114" t="s">
        <v>570</v>
      </c>
      <c r="D140" s="100" t="s">
        <v>683</v>
      </c>
      <c r="E140" s="101" t="s">
        <v>572</v>
      </c>
      <c r="F140" s="147">
        <v>2004</v>
      </c>
      <c r="G140" s="103" t="s">
        <v>469</v>
      </c>
      <c r="H140" s="174">
        <v>104.7</v>
      </c>
      <c r="I140" s="174">
        <v>101.5</v>
      </c>
      <c r="J140" s="174">
        <v>102.2</v>
      </c>
      <c r="K140" s="174">
        <v>101.8</v>
      </c>
      <c r="L140" s="175">
        <v>410.2</v>
      </c>
      <c r="M140" s="176">
        <v>390</v>
      </c>
      <c r="N140" s="71"/>
    </row>
    <row r="141" spans="1:14" s="10" customFormat="1" ht="15.75">
      <c r="A141" s="54"/>
      <c r="B141" s="178">
        <v>2</v>
      </c>
      <c r="C141" s="114" t="s">
        <v>573</v>
      </c>
      <c r="D141" s="100" t="s">
        <v>684</v>
      </c>
      <c r="E141" s="101" t="s">
        <v>575</v>
      </c>
      <c r="F141" s="148">
        <v>2004</v>
      </c>
      <c r="G141" s="103" t="s">
        <v>469</v>
      </c>
      <c r="H141" s="174">
        <v>101.7</v>
      </c>
      <c r="I141" s="174">
        <v>101</v>
      </c>
      <c r="J141" s="174">
        <v>100.2</v>
      </c>
      <c r="K141" s="174">
        <v>102.6</v>
      </c>
      <c r="L141" s="175">
        <v>405.5</v>
      </c>
      <c r="M141" s="176">
        <v>386</v>
      </c>
      <c r="N141" s="71"/>
    </row>
    <row r="142" spans="1:14" s="10" customFormat="1" ht="15.75">
      <c r="A142" s="54"/>
      <c r="B142" s="178">
        <v>3</v>
      </c>
      <c r="C142" s="114" t="s">
        <v>685</v>
      </c>
      <c r="D142" s="100" t="s">
        <v>686</v>
      </c>
      <c r="E142" s="101" t="s">
        <v>647</v>
      </c>
      <c r="F142" s="148">
        <v>2003</v>
      </c>
      <c r="G142" s="101" t="s">
        <v>150</v>
      </c>
      <c r="H142" s="174">
        <v>95.9</v>
      </c>
      <c r="I142" s="174">
        <v>96.6</v>
      </c>
      <c r="J142" s="174">
        <v>101.2</v>
      </c>
      <c r="K142" s="174">
        <v>98.7</v>
      </c>
      <c r="L142" s="175">
        <v>392.4</v>
      </c>
      <c r="M142" s="176">
        <v>374</v>
      </c>
      <c r="N142" s="71"/>
    </row>
    <row r="143" spans="1:14" s="10" customFormat="1" ht="15.75">
      <c r="A143" s="54"/>
      <c r="B143" s="178">
        <v>4</v>
      </c>
      <c r="C143" s="108" t="s">
        <v>660</v>
      </c>
      <c r="D143" s="100" t="s">
        <v>687</v>
      </c>
      <c r="E143" s="101" t="s">
        <v>662</v>
      </c>
      <c r="F143" s="101">
        <v>2003</v>
      </c>
      <c r="G143" s="101" t="s">
        <v>688</v>
      </c>
      <c r="H143" s="104">
        <v>98.8</v>
      </c>
      <c r="I143" s="104">
        <v>92.4</v>
      </c>
      <c r="J143" s="104">
        <v>99.5</v>
      </c>
      <c r="K143" s="104">
        <v>101.1</v>
      </c>
      <c r="L143" s="177">
        <v>391.79999999999995</v>
      </c>
      <c r="M143" s="176">
        <v>371</v>
      </c>
      <c r="N143" s="71"/>
    </row>
    <row r="144" spans="1:14" s="10" customFormat="1" ht="15.75">
      <c r="A144" s="54"/>
      <c r="B144" s="178">
        <v>5</v>
      </c>
      <c r="C144" s="114" t="s">
        <v>657</v>
      </c>
      <c r="D144" s="100" t="s">
        <v>689</v>
      </c>
      <c r="E144" s="101" t="s">
        <v>659</v>
      </c>
      <c r="F144" s="102">
        <v>2002</v>
      </c>
      <c r="G144" s="101" t="s">
        <v>478</v>
      </c>
      <c r="H144" s="174">
        <v>100.7</v>
      </c>
      <c r="I144" s="174">
        <v>95.6</v>
      </c>
      <c r="J144" s="174">
        <v>98.3</v>
      </c>
      <c r="K144" s="174">
        <v>96.2</v>
      </c>
      <c r="L144" s="175">
        <v>390.8</v>
      </c>
      <c r="M144" s="176">
        <v>374</v>
      </c>
      <c r="N144" s="71"/>
    </row>
    <row r="145" spans="1:14" s="10" customFormat="1" ht="15.75">
      <c r="A145" s="54"/>
      <c r="B145" s="178">
        <v>6</v>
      </c>
      <c r="C145" s="114" t="s">
        <v>690</v>
      </c>
      <c r="D145" s="173" t="s">
        <v>691</v>
      </c>
      <c r="E145" s="101" t="s">
        <v>692</v>
      </c>
      <c r="F145" s="102">
        <v>2005</v>
      </c>
      <c r="G145" s="101" t="s">
        <v>478</v>
      </c>
      <c r="H145" s="174">
        <v>98.5</v>
      </c>
      <c r="I145" s="174">
        <v>95</v>
      </c>
      <c r="J145" s="174">
        <v>98.5</v>
      </c>
      <c r="K145" s="174">
        <v>96</v>
      </c>
      <c r="L145" s="175">
        <v>388</v>
      </c>
      <c r="M145" s="176">
        <v>367</v>
      </c>
      <c r="N145" s="71"/>
    </row>
    <row r="146" spans="1:14" s="10" customFormat="1" ht="15.75">
      <c r="A146" s="54"/>
      <c r="B146" s="178">
        <v>7</v>
      </c>
      <c r="C146" s="108" t="s">
        <v>584</v>
      </c>
      <c r="D146" s="100" t="s">
        <v>693</v>
      </c>
      <c r="E146" s="101" t="s">
        <v>694</v>
      </c>
      <c r="F146" s="113">
        <v>2004</v>
      </c>
      <c r="G146" s="101" t="s">
        <v>465</v>
      </c>
      <c r="H146" s="104">
        <v>93</v>
      </c>
      <c r="I146" s="104">
        <v>96.5</v>
      </c>
      <c r="J146" s="104">
        <v>94.6</v>
      </c>
      <c r="K146" s="104">
        <v>96.1</v>
      </c>
      <c r="L146" s="177">
        <v>380.20000000000005</v>
      </c>
      <c r="M146" s="176">
        <v>363</v>
      </c>
      <c r="N146" s="71"/>
    </row>
    <row r="147" spans="1:14" s="10" customFormat="1" ht="15.75">
      <c r="A147" s="54"/>
      <c r="B147" s="178">
        <v>8</v>
      </c>
      <c r="C147" s="114" t="s">
        <v>695</v>
      </c>
      <c r="D147" s="100" t="s">
        <v>696</v>
      </c>
      <c r="E147" s="101" t="s">
        <v>697</v>
      </c>
      <c r="F147" s="102">
        <v>2004</v>
      </c>
      <c r="G147" s="101" t="s">
        <v>478</v>
      </c>
      <c r="H147" s="174">
        <v>92.6</v>
      </c>
      <c r="I147" s="174">
        <v>91.5</v>
      </c>
      <c r="J147" s="174">
        <v>84.5</v>
      </c>
      <c r="K147" s="174">
        <v>78.8</v>
      </c>
      <c r="L147" s="175">
        <v>347.4</v>
      </c>
      <c r="M147" s="176">
        <v>333</v>
      </c>
      <c r="N147" s="71"/>
    </row>
    <row r="148" spans="1:14" s="10" customFormat="1" ht="15.75">
      <c r="A148" s="54"/>
      <c r="B148" s="143"/>
      <c r="C148" s="149"/>
      <c r="D148" s="109"/>
      <c r="E148" s="150"/>
      <c r="F148" s="102"/>
      <c r="G148" s="103"/>
      <c r="H148" s="104"/>
      <c r="I148" s="104"/>
      <c r="J148" s="104"/>
      <c r="K148" s="104"/>
      <c r="L148" s="104"/>
      <c r="M148" s="105"/>
      <c r="N148" s="71"/>
    </row>
    <row r="149" spans="1:14" s="10" customFormat="1" ht="15.75">
      <c r="A149" s="54"/>
      <c r="B149" s="143"/>
      <c r="C149" s="140" t="s">
        <v>698</v>
      </c>
      <c r="D149" s="141"/>
      <c r="E149" s="70"/>
      <c r="F149" s="102"/>
      <c r="G149" s="103"/>
      <c r="H149" s="104"/>
      <c r="I149" s="104"/>
      <c r="J149" s="104"/>
      <c r="K149" s="104"/>
      <c r="L149" s="104"/>
      <c r="M149" s="105"/>
      <c r="N149" s="71"/>
    </row>
    <row r="150" spans="1:14" s="10" customFormat="1" ht="15.75">
      <c r="A150" s="54"/>
      <c r="B150" s="143"/>
      <c r="C150" s="140"/>
      <c r="D150" s="141"/>
      <c r="E150" s="170" t="s">
        <v>609</v>
      </c>
      <c r="F150" s="102"/>
      <c r="G150" s="103"/>
      <c r="H150" s="104"/>
      <c r="I150" s="104"/>
      <c r="J150" s="104"/>
      <c r="K150" s="104"/>
      <c r="L150" s="104"/>
      <c r="M150" s="105"/>
      <c r="N150" s="71"/>
    </row>
    <row r="151" spans="1:14" s="10" customFormat="1" ht="15.75">
      <c r="A151" s="54"/>
      <c r="B151" s="143">
        <v>1</v>
      </c>
      <c r="C151" s="108" t="s">
        <v>699</v>
      </c>
      <c r="D151" s="100" t="s">
        <v>700</v>
      </c>
      <c r="E151" s="99" t="s">
        <v>701</v>
      </c>
      <c r="F151" s="110">
        <v>2003</v>
      </c>
      <c r="G151" s="103" t="s">
        <v>619</v>
      </c>
      <c r="H151" s="104">
        <v>84</v>
      </c>
      <c r="I151" s="104">
        <v>74</v>
      </c>
      <c r="J151" s="104">
        <v>83</v>
      </c>
      <c r="K151" s="104">
        <v>74</v>
      </c>
      <c r="L151" s="177">
        <v>315</v>
      </c>
      <c r="M151" s="105"/>
      <c r="N151" s="71"/>
    </row>
    <row r="152" spans="1:14" s="10" customFormat="1" ht="15.75">
      <c r="A152" s="54"/>
      <c r="B152" s="143">
        <v>2</v>
      </c>
      <c r="C152" s="108" t="s">
        <v>702</v>
      </c>
      <c r="D152" s="100" t="s">
        <v>703</v>
      </c>
      <c r="E152" s="99" t="s">
        <v>704</v>
      </c>
      <c r="F152" s="147">
        <v>2003</v>
      </c>
      <c r="G152" s="235" t="s">
        <v>705</v>
      </c>
      <c r="H152" s="104">
        <v>72</v>
      </c>
      <c r="I152" s="104">
        <v>82</v>
      </c>
      <c r="J152" s="104">
        <v>75</v>
      </c>
      <c r="K152" s="104">
        <v>64</v>
      </c>
      <c r="L152" s="177">
        <v>293</v>
      </c>
      <c r="M152" s="105"/>
      <c r="N152" s="71"/>
    </row>
    <row r="153" spans="1:14" s="10" customFormat="1" ht="15.75">
      <c r="A153" s="54"/>
      <c r="B153" s="143"/>
      <c r="C153" s="149"/>
      <c r="D153" s="109"/>
      <c r="E153" s="150"/>
      <c r="F153" s="102"/>
      <c r="G153" s="103"/>
      <c r="H153" s="104"/>
      <c r="I153" s="104"/>
      <c r="J153" s="104"/>
      <c r="K153" s="104"/>
      <c r="L153" s="104"/>
      <c r="M153" s="105"/>
      <c r="N153" s="71"/>
    </row>
    <row r="154" spans="1:14" s="10" customFormat="1" ht="15.75">
      <c r="A154" s="54"/>
      <c r="B154" s="143"/>
      <c r="C154" s="149"/>
      <c r="D154" s="109"/>
      <c r="E154" s="170" t="s">
        <v>643</v>
      </c>
      <c r="F154" s="102"/>
      <c r="G154" s="103"/>
      <c r="H154" s="104"/>
      <c r="I154" s="104"/>
      <c r="J154" s="104"/>
      <c r="K154" s="104"/>
      <c r="L154" s="104"/>
      <c r="M154" s="105"/>
      <c r="N154" s="71"/>
    </row>
    <row r="155" spans="1:14" s="10" customFormat="1" ht="15.75">
      <c r="A155" s="54"/>
      <c r="B155" s="143">
        <v>1</v>
      </c>
      <c r="C155" s="108" t="s">
        <v>521</v>
      </c>
      <c r="D155" s="100" t="s">
        <v>706</v>
      </c>
      <c r="E155" s="99" t="s">
        <v>523</v>
      </c>
      <c r="F155" s="101">
        <v>2004</v>
      </c>
      <c r="G155" s="101" t="s">
        <v>465</v>
      </c>
      <c r="H155" s="104">
        <v>78</v>
      </c>
      <c r="I155" s="104">
        <v>81</v>
      </c>
      <c r="J155" s="104">
        <v>89</v>
      </c>
      <c r="K155" s="104">
        <v>81</v>
      </c>
      <c r="L155" s="177">
        <v>329</v>
      </c>
      <c r="M155" s="105"/>
      <c r="N155" s="71"/>
    </row>
    <row r="156" spans="1:14" s="10" customFormat="1" ht="15.75">
      <c r="A156" s="54"/>
      <c r="B156" s="143"/>
      <c r="C156" s="108"/>
      <c r="D156" s="100"/>
      <c r="E156" s="180" t="s">
        <v>710</v>
      </c>
      <c r="F156" s="101"/>
      <c r="G156" s="101"/>
      <c r="H156" s="104"/>
      <c r="I156" s="104"/>
      <c r="J156" s="104"/>
      <c r="K156" s="104"/>
      <c r="L156" s="177"/>
      <c r="M156" s="105"/>
      <c r="N156" s="71"/>
    </row>
    <row r="157" spans="1:14" s="10" customFormat="1" ht="15.75">
      <c r="A157" s="54"/>
      <c r="B157" s="143">
        <v>1</v>
      </c>
      <c r="C157" s="108" t="s">
        <v>707</v>
      </c>
      <c r="D157" s="100" t="s">
        <v>708</v>
      </c>
      <c r="E157" s="156" t="s">
        <v>709</v>
      </c>
      <c r="F157" s="148">
        <v>2002</v>
      </c>
      <c r="G157" s="101" t="s">
        <v>465</v>
      </c>
      <c r="H157" s="104">
        <v>77</v>
      </c>
      <c r="I157" s="104">
        <v>83</v>
      </c>
      <c r="J157" s="104">
        <v>74</v>
      </c>
      <c r="K157" s="104">
        <v>81</v>
      </c>
      <c r="L157" s="177">
        <v>315</v>
      </c>
      <c r="M157" s="105"/>
      <c r="N157" s="71"/>
    </row>
    <row r="158" spans="1:14" s="10" customFormat="1" ht="15.75">
      <c r="A158" s="54"/>
      <c r="B158" s="143"/>
      <c r="C158" s="149"/>
      <c r="D158" s="109"/>
      <c r="E158" s="150"/>
      <c r="F158" s="102"/>
      <c r="G158" s="103"/>
      <c r="H158" s="104"/>
      <c r="I158" s="104"/>
      <c r="J158" s="104"/>
      <c r="K158" s="104"/>
      <c r="L158" s="104"/>
      <c r="M158" s="105"/>
      <c r="N158" s="71"/>
    </row>
    <row r="159" spans="1:14" s="10" customFormat="1" ht="15.75">
      <c r="A159" s="54"/>
      <c r="B159" s="143"/>
      <c r="C159" s="149"/>
      <c r="D159" s="109"/>
      <c r="E159" s="172" t="s">
        <v>711</v>
      </c>
      <c r="F159" s="102"/>
      <c r="G159" s="103"/>
      <c r="H159" s="104"/>
      <c r="I159" s="104"/>
      <c r="J159" s="104"/>
      <c r="K159" s="104"/>
      <c r="L159" s="104"/>
      <c r="M159" s="105"/>
      <c r="N159" s="71"/>
    </row>
    <row r="160" spans="1:14" s="10" customFormat="1" ht="15.75">
      <c r="A160" s="54"/>
      <c r="B160" s="143"/>
      <c r="C160" s="149"/>
      <c r="D160" s="109"/>
      <c r="E160" s="150"/>
      <c r="F160" s="102"/>
      <c r="G160" s="103"/>
      <c r="H160" s="104"/>
      <c r="I160" s="104"/>
      <c r="J160" s="104"/>
      <c r="K160" s="104"/>
      <c r="L160" s="104"/>
      <c r="M160" s="105"/>
      <c r="N160" s="71"/>
    </row>
    <row r="161" spans="1:14" s="10" customFormat="1" ht="15.75">
      <c r="A161" s="54"/>
      <c r="B161" s="143"/>
      <c r="C161" s="183" t="s">
        <v>712</v>
      </c>
      <c r="D161" s="183"/>
      <c r="E161" s="183"/>
      <c r="F161" s="183"/>
      <c r="G161" s="103"/>
      <c r="H161" s="104"/>
      <c r="I161" s="104"/>
      <c r="J161" s="104"/>
      <c r="K161" s="104"/>
      <c r="L161" s="104"/>
      <c r="M161" s="105"/>
      <c r="N161" s="71"/>
    </row>
    <row r="162" spans="1:14" s="10" customFormat="1" ht="15.75">
      <c r="A162" s="54"/>
      <c r="B162" s="143"/>
      <c r="C162" s="149"/>
      <c r="D162" s="100" t="s">
        <v>494</v>
      </c>
      <c r="E162" s="126" t="s">
        <v>495</v>
      </c>
      <c r="F162" s="127">
        <v>2005</v>
      </c>
      <c r="G162" s="103" t="s">
        <v>431</v>
      </c>
      <c r="H162" s="129">
        <v>97</v>
      </c>
      <c r="I162" s="129">
        <v>95</v>
      </c>
      <c r="J162" s="129">
        <v>96</v>
      </c>
      <c r="K162" s="129">
        <v>0</v>
      </c>
      <c r="L162" s="105">
        <v>288</v>
      </c>
      <c r="M162" s="184"/>
      <c r="N162" s="71"/>
    </row>
    <row r="163" spans="1:14" s="10" customFormat="1" ht="15.75">
      <c r="A163" s="54"/>
      <c r="B163" s="143"/>
      <c r="C163" s="149"/>
      <c r="D163" s="100" t="s">
        <v>433</v>
      </c>
      <c r="E163" s="106" t="s">
        <v>434</v>
      </c>
      <c r="F163" s="102">
        <v>2004</v>
      </c>
      <c r="G163" s="103" t="s">
        <v>431</v>
      </c>
      <c r="H163" s="104">
        <v>97</v>
      </c>
      <c r="I163" s="104">
        <v>97</v>
      </c>
      <c r="J163" s="104">
        <v>98</v>
      </c>
      <c r="K163" s="104">
        <v>0</v>
      </c>
      <c r="L163" s="105">
        <v>292</v>
      </c>
      <c r="M163" s="184"/>
      <c r="N163" s="71"/>
    </row>
    <row r="164" spans="1:14" s="10" customFormat="1" ht="15.75">
      <c r="A164" s="54"/>
      <c r="B164" s="143"/>
      <c r="C164" s="149"/>
      <c r="D164" s="100" t="str">
        <f>HYPERLINK("#kartyx!$A$211:$A$217",'[1]kartyx'!$A$211)</f>
        <v>22/I</v>
      </c>
      <c r="E164" s="101" t="s">
        <v>430</v>
      </c>
      <c r="F164" s="102">
        <v>2005</v>
      </c>
      <c r="G164" s="103" t="s">
        <v>431</v>
      </c>
      <c r="H164" s="104">
        <f>'[1]kartyx'!$O$212</f>
        <v>94</v>
      </c>
      <c r="I164" s="104">
        <f>'[1]kartyx'!$O$213</f>
        <v>99</v>
      </c>
      <c r="J164" s="104">
        <f>'[1]kartyx'!$O$214</f>
        <v>99</v>
      </c>
      <c r="K164" s="104">
        <f>'[1]kartyx'!$O$215</f>
        <v>0</v>
      </c>
      <c r="L164" s="105">
        <f>SUM(H164:K164)</f>
        <v>292</v>
      </c>
      <c r="M164" s="184"/>
      <c r="N164" s="71"/>
    </row>
    <row r="165" spans="1:14" s="10" customFormat="1" ht="15.75">
      <c r="A165" s="54"/>
      <c r="B165" s="143"/>
      <c r="C165" s="149"/>
      <c r="D165" s="169"/>
      <c r="E165" s="185" t="s">
        <v>713</v>
      </c>
      <c r="F165" s="186"/>
      <c r="G165" s="186"/>
      <c r="H165" s="123"/>
      <c r="I165" s="123"/>
      <c r="J165" s="123"/>
      <c r="K165" s="123"/>
      <c r="L165" s="238">
        <f>SUM(L162:L164)</f>
        <v>872</v>
      </c>
      <c r="M165" s="143" t="s">
        <v>719</v>
      </c>
      <c r="N165" s="71"/>
    </row>
    <row r="166" spans="1:14" s="10" customFormat="1" ht="15.75">
      <c r="A166" s="54"/>
      <c r="B166" s="143"/>
      <c r="C166" s="149"/>
      <c r="D166" s="169"/>
      <c r="E166" s="187"/>
      <c r="F166" s="186"/>
      <c r="G166" s="186"/>
      <c r="H166" s="123"/>
      <c r="I166" s="123"/>
      <c r="J166" s="123"/>
      <c r="K166" s="123"/>
      <c r="L166" s="124"/>
      <c r="M166" s="143"/>
      <c r="N166" s="71"/>
    </row>
    <row r="167" spans="1:14" s="10" customFormat="1" ht="15.75">
      <c r="A167" s="54"/>
      <c r="B167" s="143"/>
      <c r="C167" s="149"/>
      <c r="D167" s="100" t="s">
        <v>488</v>
      </c>
      <c r="E167" s="126" t="s">
        <v>489</v>
      </c>
      <c r="F167" s="127">
        <v>2004</v>
      </c>
      <c r="G167" s="128" t="s">
        <v>438</v>
      </c>
      <c r="H167" s="129">
        <v>98</v>
      </c>
      <c r="I167" s="129">
        <v>97</v>
      </c>
      <c r="J167" s="129">
        <v>98</v>
      </c>
      <c r="K167" s="129">
        <v>0</v>
      </c>
      <c r="L167" s="105">
        <v>293</v>
      </c>
      <c r="M167" s="143"/>
      <c r="N167" s="71"/>
    </row>
    <row r="168" spans="1:14" s="10" customFormat="1" ht="15.75">
      <c r="A168" s="54"/>
      <c r="B168" s="143"/>
      <c r="C168" s="149"/>
      <c r="D168" s="144" t="s">
        <v>436</v>
      </c>
      <c r="E168" s="106" t="s">
        <v>437</v>
      </c>
      <c r="F168" s="102">
        <v>2006</v>
      </c>
      <c r="G168" s="101" t="s">
        <v>438</v>
      </c>
      <c r="H168" s="104">
        <v>98</v>
      </c>
      <c r="I168" s="104">
        <v>95</v>
      </c>
      <c r="J168" s="104">
        <v>97</v>
      </c>
      <c r="K168" s="104">
        <v>0</v>
      </c>
      <c r="L168" s="105">
        <v>290</v>
      </c>
      <c r="M168" s="143"/>
      <c r="N168" s="71"/>
    </row>
    <row r="169" spans="1:14" s="10" customFormat="1" ht="15.75">
      <c r="A169" s="54"/>
      <c r="B169" s="143"/>
      <c r="C169" s="149"/>
      <c r="D169" s="100" t="s">
        <v>517</v>
      </c>
      <c r="E169" s="126" t="s">
        <v>518</v>
      </c>
      <c r="F169" s="127">
        <v>2007</v>
      </c>
      <c r="G169" s="128" t="s">
        <v>438</v>
      </c>
      <c r="H169" s="129">
        <v>92</v>
      </c>
      <c r="I169" s="129">
        <v>93</v>
      </c>
      <c r="J169" s="129">
        <v>88</v>
      </c>
      <c r="K169" s="129">
        <v>0</v>
      </c>
      <c r="L169" s="105">
        <v>273</v>
      </c>
      <c r="M169" s="143"/>
      <c r="N169" s="71"/>
    </row>
    <row r="170" spans="1:14" s="10" customFormat="1" ht="15.75">
      <c r="A170" s="54"/>
      <c r="B170" s="143"/>
      <c r="C170" s="149"/>
      <c r="D170" s="169"/>
      <c r="E170" s="180" t="s">
        <v>438</v>
      </c>
      <c r="F170" s="186"/>
      <c r="G170" s="188"/>
      <c r="H170" s="123"/>
      <c r="I170" s="123"/>
      <c r="J170" s="123"/>
      <c r="K170" s="123"/>
      <c r="L170" s="238">
        <f>SUM(L167:L169)</f>
        <v>856</v>
      </c>
      <c r="M170" s="143" t="s">
        <v>720</v>
      </c>
      <c r="N170" s="71"/>
    </row>
    <row r="171" spans="1:14" s="10" customFormat="1" ht="15.75">
      <c r="A171" s="54"/>
      <c r="B171" s="143"/>
      <c r="C171" s="149"/>
      <c r="D171" s="169"/>
      <c r="E171" s="189"/>
      <c r="F171" s="186"/>
      <c r="G171" s="188"/>
      <c r="H171" s="123"/>
      <c r="I171" s="123"/>
      <c r="J171" s="123"/>
      <c r="K171" s="123"/>
      <c r="L171" s="124"/>
      <c r="M171" s="143"/>
      <c r="N171" s="71"/>
    </row>
    <row r="172" spans="1:14" s="10" customFormat="1" ht="15.75">
      <c r="A172" s="54"/>
      <c r="B172" s="143"/>
      <c r="C172" s="149"/>
      <c r="D172" s="100" t="s">
        <v>494</v>
      </c>
      <c r="E172" s="126" t="s">
        <v>495</v>
      </c>
      <c r="F172" s="127">
        <v>2005</v>
      </c>
      <c r="G172" s="131" t="s">
        <v>496</v>
      </c>
      <c r="H172" s="129">
        <v>97</v>
      </c>
      <c r="I172" s="129">
        <v>95</v>
      </c>
      <c r="J172" s="129">
        <v>96</v>
      </c>
      <c r="K172" s="129">
        <v>0</v>
      </c>
      <c r="L172" s="105">
        <v>288</v>
      </c>
      <c r="M172" s="143"/>
      <c r="N172" s="71"/>
    </row>
    <row r="173" spans="1:14" s="10" customFormat="1" ht="15.75">
      <c r="A173" s="54"/>
      <c r="B173" s="143"/>
      <c r="C173" s="149"/>
      <c r="D173" s="100" t="s">
        <v>510</v>
      </c>
      <c r="E173" s="126" t="s">
        <v>511</v>
      </c>
      <c r="F173" s="127">
        <v>2007</v>
      </c>
      <c r="G173" s="131" t="s">
        <v>431</v>
      </c>
      <c r="H173" s="129">
        <v>93</v>
      </c>
      <c r="I173" s="129">
        <v>88</v>
      </c>
      <c r="J173" s="129">
        <v>94</v>
      </c>
      <c r="K173" s="129">
        <v>0</v>
      </c>
      <c r="L173" s="105">
        <v>275</v>
      </c>
      <c r="M173" s="143"/>
      <c r="N173" s="71"/>
    </row>
    <row r="174" spans="1:14" s="10" customFormat="1" ht="15.75">
      <c r="A174" s="54"/>
      <c r="B174" s="143"/>
      <c r="C174" s="149"/>
      <c r="D174" s="100" t="s">
        <v>506</v>
      </c>
      <c r="E174" s="126" t="s">
        <v>507</v>
      </c>
      <c r="F174" s="127">
        <v>2007</v>
      </c>
      <c r="G174" s="131" t="s">
        <v>431</v>
      </c>
      <c r="H174" s="129">
        <v>90</v>
      </c>
      <c r="I174" s="129">
        <v>92</v>
      </c>
      <c r="J174" s="129">
        <v>95</v>
      </c>
      <c r="K174" s="129">
        <v>0</v>
      </c>
      <c r="L174" s="105">
        <v>277</v>
      </c>
      <c r="M174" s="143"/>
      <c r="N174" s="71"/>
    </row>
    <row r="175" spans="1:14" s="10" customFormat="1" ht="15.75">
      <c r="A175" s="54"/>
      <c r="B175" s="143"/>
      <c r="C175" s="149"/>
      <c r="D175" s="169"/>
      <c r="E175" s="185" t="s">
        <v>714</v>
      </c>
      <c r="F175" s="186"/>
      <c r="G175" s="188"/>
      <c r="H175" s="123"/>
      <c r="I175" s="123"/>
      <c r="J175" s="123"/>
      <c r="K175" s="123"/>
      <c r="L175" s="238">
        <f>SUM(L172:L174)</f>
        <v>840</v>
      </c>
      <c r="M175" s="143" t="s">
        <v>721</v>
      </c>
      <c r="N175" s="71"/>
    </row>
    <row r="176" spans="1:14" s="10" customFormat="1" ht="15.75">
      <c r="A176" s="54"/>
      <c r="B176" s="143"/>
      <c r="C176" s="149"/>
      <c r="D176" s="169"/>
      <c r="E176" s="189"/>
      <c r="F176" s="186"/>
      <c r="G176" s="188"/>
      <c r="H176" s="123"/>
      <c r="I176" s="123"/>
      <c r="J176" s="123"/>
      <c r="K176" s="123"/>
      <c r="L176" s="124"/>
      <c r="M176" s="143"/>
      <c r="N176" s="71"/>
    </row>
    <row r="177" spans="1:14" s="10" customFormat="1" ht="15.75">
      <c r="A177" s="54"/>
      <c r="B177" s="143"/>
      <c r="C177" s="149"/>
      <c r="D177" s="109" t="s">
        <v>450</v>
      </c>
      <c r="E177" s="106" t="s">
        <v>451</v>
      </c>
      <c r="F177" s="102">
        <v>2004</v>
      </c>
      <c r="G177" s="131" t="s">
        <v>715</v>
      </c>
      <c r="H177" s="104">
        <v>90</v>
      </c>
      <c r="I177" s="104">
        <v>93</v>
      </c>
      <c r="J177" s="104">
        <v>96</v>
      </c>
      <c r="K177" s="104">
        <v>0</v>
      </c>
      <c r="L177" s="105">
        <v>279</v>
      </c>
      <c r="M177" s="143"/>
      <c r="N177" s="71"/>
    </row>
    <row r="178" spans="1:14" s="10" customFormat="1" ht="15.75">
      <c r="A178" s="54"/>
      <c r="B178" s="143"/>
      <c r="C178" s="149"/>
      <c r="D178" s="109" t="s">
        <v>443</v>
      </c>
      <c r="E178" s="106" t="s">
        <v>444</v>
      </c>
      <c r="F178" s="102">
        <v>2004</v>
      </c>
      <c r="G178" s="131" t="s">
        <v>715</v>
      </c>
      <c r="H178" s="104">
        <v>97</v>
      </c>
      <c r="I178" s="104">
        <v>92</v>
      </c>
      <c r="J178" s="104">
        <v>95</v>
      </c>
      <c r="K178" s="104">
        <v>0</v>
      </c>
      <c r="L178" s="105">
        <v>284</v>
      </c>
      <c r="M178" s="143"/>
      <c r="N178" s="71"/>
    </row>
    <row r="179" spans="1:14" s="10" customFormat="1" ht="15.75">
      <c r="A179" s="54"/>
      <c r="B179" s="143"/>
      <c r="C179" s="149"/>
      <c r="D179" s="144" t="s">
        <v>459</v>
      </c>
      <c r="E179" s="101" t="s">
        <v>460</v>
      </c>
      <c r="F179" s="113">
        <v>2006</v>
      </c>
      <c r="G179" s="131" t="s">
        <v>715</v>
      </c>
      <c r="H179" s="104">
        <v>97</v>
      </c>
      <c r="I179" s="104">
        <v>83</v>
      </c>
      <c r="J179" s="104">
        <v>93</v>
      </c>
      <c r="K179" s="104">
        <v>0</v>
      </c>
      <c r="L179" s="105">
        <v>273</v>
      </c>
      <c r="M179" s="143"/>
      <c r="N179" s="71"/>
    </row>
    <row r="180" spans="1:14" s="10" customFormat="1" ht="15.75">
      <c r="A180" s="54"/>
      <c r="B180" s="143"/>
      <c r="C180" s="149"/>
      <c r="D180" s="120"/>
      <c r="E180" s="185" t="s">
        <v>716</v>
      </c>
      <c r="F180" s="186"/>
      <c r="G180" s="188"/>
      <c r="H180" s="123"/>
      <c r="I180" s="123"/>
      <c r="J180" s="123"/>
      <c r="K180" s="123"/>
      <c r="L180" s="238">
        <f>SUM(L177:L179)</f>
        <v>836</v>
      </c>
      <c r="M180" s="143">
        <v>4</v>
      </c>
      <c r="N180" s="71"/>
    </row>
    <row r="181" spans="1:14" s="10" customFormat="1" ht="15.75">
      <c r="A181" s="54"/>
      <c r="B181" s="143"/>
      <c r="C181" s="149"/>
      <c r="D181" s="169"/>
      <c r="E181" s="189"/>
      <c r="F181" s="186"/>
      <c r="G181" s="188"/>
      <c r="H181" s="123"/>
      <c r="I181" s="123"/>
      <c r="J181" s="123"/>
      <c r="K181" s="123"/>
      <c r="L181" s="124"/>
      <c r="M181" s="143"/>
      <c r="N181" s="71"/>
    </row>
    <row r="182" spans="1:14" s="10" customFormat="1" ht="15.75">
      <c r="A182" s="54"/>
      <c r="B182" s="143"/>
      <c r="C182" s="149"/>
      <c r="D182" s="100" t="s">
        <v>447</v>
      </c>
      <c r="E182" s="106" t="s">
        <v>448</v>
      </c>
      <c r="F182" s="102">
        <v>2005</v>
      </c>
      <c r="G182" s="103" t="s">
        <v>431</v>
      </c>
      <c r="H182" s="104">
        <v>92</v>
      </c>
      <c r="I182" s="104">
        <v>94</v>
      </c>
      <c r="J182" s="104">
        <v>95</v>
      </c>
      <c r="K182" s="104">
        <v>0</v>
      </c>
      <c r="L182" s="105">
        <v>281</v>
      </c>
      <c r="M182" s="143"/>
      <c r="N182" s="71"/>
    </row>
    <row r="183" spans="1:14" s="10" customFormat="1" ht="15.75">
      <c r="A183" s="54"/>
      <c r="B183" s="143"/>
      <c r="C183" s="149"/>
      <c r="D183" s="100" t="s">
        <v>514</v>
      </c>
      <c r="E183" s="126" t="s">
        <v>515</v>
      </c>
      <c r="F183" s="127">
        <v>2007</v>
      </c>
      <c r="G183" s="131" t="s">
        <v>431</v>
      </c>
      <c r="H183" s="129">
        <v>91</v>
      </c>
      <c r="I183" s="129">
        <v>87</v>
      </c>
      <c r="J183" s="129">
        <v>95</v>
      </c>
      <c r="K183" s="129">
        <v>0</v>
      </c>
      <c r="L183" s="105">
        <v>273</v>
      </c>
      <c r="M183" s="143"/>
      <c r="N183" s="71"/>
    </row>
    <row r="184" spans="1:14" s="10" customFormat="1" ht="15.75">
      <c r="A184" s="54"/>
      <c r="B184" s="143"/>
      <c r="C184" s="149"/>
      <c r="D184" s="100" t="s">
        <v>508</v>
      </c>
      <c r="E184" s="126" t="s">
        <v>509</v>
      </c>
      <c r="F184" s="127">
        <v>2007</v>
      </c>
      <c r="G184" s="131" t="s">
        <v>431</v>
      </c>
      <c r="H184" s="129">
        <v>92</v>
      </c>
      <c r="I184" s="129">
        <v>93</v>
      </c>
      <c r="J184" s="129">
        <v>91</v>
      </c>
      <c r="K184" s="129">
        <v>0</v>
      </c>
      <c r="L184" s="105">
        <v>276</v>
      </c>
      <c r="M184" s="143"/>
      <c r="N184" s="71"/>
    </row>
    <row r="185" spans="1:14" s="10" customFormat="1" ht="15.75">
      <c r="A185" s="54"/>
      <c r="B185" s="143"/>
      <c r="C185" s="149"/>
      <c r="D185" s="169"/>
      <c r="E185" s="185" t="s">
        <v>717</v>
      </c>
      <c r="F185" s="186"/>
      <c r="G185" s="190"/>
      <c r="H185" s="123"/>
      <c r="I185" s="123"/>
      <c r="J185" s="123"/>
      <c r="K185" s="123"/>
      <c r="L185" s="238">
        <f>SUM(L182:L184)</f>
        <v>830</v>
      </c>
      <c r="M185" s="143">
        <v>5</v>
      </c>
      <c r="N185" s="71"/>
    </row>
    <row r="186" spans="1:14" s="10" customFormat="1" ht="15.75">
      <c r="A186" s="54"/>
      <c r="B186" s="143"/>
      <c r="C186" s="149"/>
      <c r="D186" s="169"/>
      <c r="E186" s="189"/>
      <c r="F186" s="186"/>
      <c r="G186" s="190"/>
      <c r="H186" s="123"/>
      <c r="I186" s="123"/>
      <c r="J186" s="123"/>
      <c r="K186" s="123"/>
      <c r="L186" s="124"/>
      <c r="M186" s="143"/>
      <c r="N186" s="71"/>
    </row>
    <row r="187" spans="1:14" s="10" customFormat="1" ht="15.75">
      <c r="A187" s="54"/>
      <c r="B187" s="143"/>
      <c r="C187" s="149"/>
      <c r="D187" s="100" t="s">
        <v>519</v>
      </c>
      <c r="E187" s="128" t="s">
        <v>520</v>
      </c>
      <c r="F187" s="138">
        <v>2005</v>
      </c>
      <c r="G187" s="131" t="s">
        <v>715</v>
      </c>
      <c r="H187" s="129">
        <v>80</v>
      </c>
      <c r="I187" s="129">
        <v>91</v>
      </c>
      <c r="J187" s="129">
        <v>89</v>
      </c>
      <c r="K187" s="129">
        <v>0</v>
      </c>
      <c r="L187" s="105">
        <v>260</v>
      </c>
      <c r="M187" s="143"/>
      <c r="N187" s="71"/>
    </row>
    <row r="188" spans="1:14" s="10" customFormat="1" ht="15.75">
      <c r="A188" s="54"/>
      <c r="B188" s="143"/>
      <c r="C188" s="149"/>
      <c r="D188" s="100" t="s">
        <v>512</v>
      </c>
      <c r="E188" s="128" t="s">
        <v>513</v>
      </c>
      <c r="F188" s="128">
        <v>2005</v>
      </c>
      <c r="G188" s="131" t="s">
        <v>715</v>
      </c>
      <c r="H188" s="129">
        <v>90</v>
      </c>
      <c r="I188" s="129">
        <v>94</v>
      </c>
      <c r="J188" s="129">
        <v>91</v>
      </c>
      <c r="K188" s="129">
        <v>0</v>
      </c>
      <c r="L188" s="105">
        <v>275</v>
      </c>
      <c r="M188" s="143"/>
      <c r="N188" s="71"/>
    </row>
    <row r="189" spans="1:14" s="10" customFormat="1" ht="15.75">
      <c r="A189" s="54"/>
      <c r="B189" s="143"/>
      <c r="C189" s="149"/>
      <c r="D189" s="100" t="s">
        <v>503</v>
      </c>
      <c r="E189" s="101" t="s">
        <v>504</v>
      </c>
      <c r="F189" s="113">
        <v>2004</v>
      </c>
      <c r="G189" s="131" t="s">
        <v>715</v>
      </c>
      <c r="H189" s="104">
        <v>89</v>
      </c>
      <c r="I189" s="104">
        <v>95</v>
      </c>
      <c r="J189" s="104">
        <v>94</v>
      </c>
      <c r="K189" s="104">
        <v>0</v>
      </c>
      <c r="L189" s="105">
        <v>278</v>
      </c>
      <c r="M189" s="143"/>
      <c r="N189" s="71"/>
    </row>
    <row r="190" spans="1:14" s="10" customFormat="1" ht="15.75">
      <c r="A190" s="54"/>
      <c r="B190" s="143"/>
      <c r="C190" s="149"/>
      <c r="D190" s="169"/>
      <c r="E190" s="191" t="s">
        <v>718</v>
      </c>
      <c r="F190" s="186"/>
      <c r="G190" s="190"/>
      <c r="H190" s="123"/>
      <c r="I190" s="123"/>
      <c r="J190" s="123"/>
      <c r="K190" s="123"/>
      <c r="L190" s="238">
        <f>SUM(L187:L189)</f>
        <v>813</v>
      </c>
      <c r="M190" s="143">
        <v>6</v>
      </c>
      <c r="N190" s="71"/>
    </row>
    <row r="191" spans="1:14" s="10" customFormat="1" ht="15.75">
      <c r="A191" s="54"/>
      <c r="B191" s="143"/>
      <c r="C191" s="149"/>
      <c r="D191" s="169"/>
      <c r="E191" s="185"/>
      <c r="F191" s="186"/>
      <c r="G191" s="190"/>
      <c r="H191" s="123"/>
      <c r="I191" s="123"/>
      <c r="J191" s="123"/>
      <c r="K191" s="123"/>
      <c r="L191" s="124"/>
      <c r="M191" s="143"/>
      <c r="N191" s="71"/>
    </row>
    <row r="192" spans="1:14" s="10" customFormat="1" ht="15.75">
      <c r="A192" s="54"/>
      <c r="B192" s="143"/>
      <c r="C192" s="149"/>
      <c r="D192" s="134" t="s">
        <v>501</v>
      </c>
      <c r="E192" s="135" t="s">
        <v>502</v>
      </c>
      <c r="F192" s="135">
        <v>2004</v>
      </c>
      <c r="G192" s="135" t="s">
        <v>465</v>
      </c>
      <c r="H192" s="136">
        <v>93</v>
      </c>
      <c r="I192" s="136">
        <v>95</v>
      </c>
      <c r="J192" s="136">
        <v>93</v>
      </c>
      <c r="K192" s="136">
        <v>0</v>
      </c>
      <c r="L192" s="124">
        <v>281</v>
      </c>
      <c r="M192" s="143"/>
      <c r="N192" s="71"/>
    </row>
    <row r="193" spans="1:14" s="10" customFormat="1" ht="15.75">
      <c r="A193" s="54"/>
      <c r="B193" s="143"/>
      <c r="C193" s="149"/>
      <c r="D193" s="144" t="s">
        <v>463</v>
      </c>
      <c r="E193" s="101" t="s">
        <v>464</v>
      </c>
      <c r="F193" s="102">
        <v>2004</v>
      </c>
      <c r="G193" s="114" t="s">
        <v>465</v>
      </c>
      <c r="H193" s="104">
        <v>93</v>
      </c>
      <c r="I193" s="104">
        <v>89</v>
      </c>
      <c r="J193" s="104">
        <v>86</v>
      </c>
      <c r="K193" s="104">
        <v>0</v>
      </c>
      <c r="L193" s="105">
        <v>268</v>
      </c>
      <c r="M193" s="143"/>
      <c r="N193" s="71"/>
    </row>
    <row r="194" spans="1:14" s="10" customFormat="1" ht="15.75">
      <c r="A194" s="54"/>
      <c r="B194" s="143"/>
      <c r="C194" s="149"/>
      <c r="D194" s="100" t="s">
        <v>522</v>
      </c>
      <c r="E194" s="128" t="s">
        <v>523</v>
      </c>
      <c r="F194" s="96">
        <v>2004</v>
      </c>
      <c r="G194" s="131" t="s">
        <v>524</v>
      </c>
      <c r="H194" s="129">
        <v>86</v>
      </c>
      <c r="I194" s="129">
        <v>90</v>
      </c>
      <c r="J194" s="129">
        <v>84</v>
      </c>
      <c r="K194" s="129">
        <v>0</v>
      </c>
      <c r="L194" s="105">
        <v>260</v>
      </c>
      <c r="M194" s="98">
        <v>7</v>
      </c>
      <c r="N194" s="71"/>
    </row>
    <row r="195" spans="1:14" s="10" customFormat="1" ht="15.75">
      <c r="A195" s="54"/>
      <c r="B195" s="143"/>
      <c r="C195" s="149"/>
      <c r="D195" s="169"/>
      <c r="E195" s="185" t="s">
        <v>524</v>
      </c>
      <c r="F195" s="186"/>
      <c r="G195" s="190"/>
      <c r="H195" s="123"/>
      <c r="I195" s="123"/>
      <c r="J195" s="123"/>
      <c r="K195" s="123"/>
      <c r="L195" s="238">
        <f>SUM(L192:L194)</f>
        <v>809</v>
      </c>
      <c r="M195" s="143"/>
      <c r="N195" s="71"/>
    </row>
    <row r="196" spans="1:14" s="10" customFormat="1" ht="15.75">
      <c r="A196" s="54"/>
      <c r="B196" s="143"/>
      <c r="C196" s="149"/>
      <c r="D196" s="169"/>
      <c r="E196" s="189"/>
      <c r="F196" s="186"/>
      <c r="G196" s="190"/>
      <c r="H196" s="123"/>
      <c r="I196" s="123"/>
      <c r="J196" s="123"/>
      <c r="K196" s="123"/>
      <c r="L196" s="124"/>
      <c r="M196" s="143"/>
      <c r="N196" s="71"/>
    </row>
    <row r="197" spans="1:14" s="10" customFormat="1" ht="15.75">
      <c r="A197" s="54"/>
      <c r="B197" s="143"/>
      <c r="C197" s="149"/>
      <c r="D197" s="100" t="s">
        <v>467</v>
      </c>
      <c r="E197" s="101" t="s">
        <v>468</v>
      </c>
      <c r="F197" s="113">
        <v>2008</v>
      </c>
      <c r="G197" s="103" t="s">
        <v>469</v>
      </c>
      <c r="H197" s="104">
        <v>88</v>
      </c>
      <c r="I197" s="104">
        <v>83</v>
      </c>
      <c r="J197" s="104">
        <v>93</v>
      </c>
      <c r="K197" s="104">
        <v>0</v>
      </c>
      <c r="L197" s="105">
        <v>264</v>
      </c>
      <c r="M197" s="143"/>
      <c r="N197" s="71"/>
    </row>
    <row r="198" spans="1:14" s="10" customFormat="1" ht="15.75">
      <c r="A198" s="54"/>
      <c r="B198" s="143"/>
      <c r="C198" s="149"/>
      <c r="D198" s="109" t="s">
        <v>473</v>
      </c>
      <c r="E198" s="101" t="s">
        <v>474</v>
      </c>
      <c r="F198" s="101">
        <v>2005</v>
      </c>
      <c r="G198" s="103" t="s">
        <v>469</v>
      </c>
      <c r="H198" s="104">
        <v>81</v>
      </c>
      <c r="I198" s="104">
        <v>85</v>
      </c>
      <c r="J198" s="104">
        <v>92</v>
      </c>
      <c r="K198" s="104">
        <v>0</v>
      </c>
      <c r="L198" s="105">
        <v>258</v>
      </c>
      <c r="M198" s="143"/>
      <c r="N198" s="71"/>
    </row>
    <row r="199" spans="1:14" s="10" customFormat="1" ht="15.75">
      <c r="A199" s="54"/>
      <c r="B199" s="143"/>
      <c r="C199" s="149"/>
      <c r="D199" s="109" t="s">
        <v>485</v>
      </c>
      <c r="E199" s="101" t="s">
        <v>486</v>
      </c>
      <c r="F199" s="101">
        <v>2009</v>
      </c>
      <c r="G199" s="103" t="s">
        <v>469</v>
      </c>
      <c r="H199" s="104">
        <v>68</v>
      </c>
      <c r="I199" s="104">
        <v>72</v>
      </c>
      <c r="J199" s="104">
        <v>75</v>
      </c>
      <c r="K199" s="104">
        <v>0</v>
      </c>
      <c r="L199" s="105">
        <v>215</v>
      </c>
      <c r="M199" s="143"/>
      <c r="N199" s="71"/>
    </row>
    <row r="200" spans="1:14" s="10" customFormat="1" ht="15.75">
      <c r="A200" s="54"/>
      <c r="B200" s="143"/>
      <c r="C200" s="149"/>
      <c r="D200" s="169"/>
      <c r="E200" s="185" t="s">
        <v>469</v>
      </c>
      <c r="F200" s="186"/>
      <c r="G200" s="190"/>
      <c r="H200" s="123"/>
      <c r="I200" s="123"/>
      <c r="J200" s="123"/>
      <c r="K200" s="123"/>
      <c r="L200" s="238">
        <f>SUM(L197:L199)</f>
        <v>737</v>
      </c>
      <c r="M200" s="143">
        <v>8</v>
      </c>
      <c r="N200" s="71"/>
    </row>
    <row r="201" spans="1:14" s="10" customFormat="1" ht="15.75">
      <c r="A201" s="54"/>
      <c r="B201" s="143"/>
      <c r="C201" s="149"/>
      <c r="D201" s="109"/>
      <c r="E201" s="150"/>
      <c r="F201" s="102"/>
      <c r="G201" s="103"/>
      <c r="H201" s="104"/>
      <c r="I201" s="104"/>
      <c r="J201" s="104"/>
      <c r="K201" s="104"/>
      <c r="L201" s="104"/>
      <c r="M201" s="105"/>
      <c r="N201" s="71"/>
    </row>
    <row r="202" spans="1:14" s="10" customFormat="1" ht="15.75">
      <c r="A202" s="54"/>
      <c r="B202" s="143"/>
      <c r="C202" s="167" t="s">
        <v>531</v>
      </c>
      <c r="D202" s="168"/>
      <c r="E202" s="119"/>
      <c r="F202" s="102"/>
      <c r="G202" s="103"/>
      <c r="H202" s="104"/>
      <c r="I202" s="104"/>
      <c r="J202" s="104"/>
      <c r="K202" s="104"/>
      <c r="L202" s="104"/>
      <c r="M202" s="105"/>
      <c r="N202" s="71"/>
    </row>
    <row r="203" spans="1:14" s="10" customFormat="1" ht="15.75">
      <c r="A203" s="54"/>
      <c r="B203" s="143"/>
      <c r="C203" s="149"/>
      <c r="D203" s="100" t="s">
        <v>571</v>
      </c>
      <c r="E203" s="128" t="s">
        <v>572</v>
      </c>
      <c r="F203" s="162">
        <v>2004</v>
      </c>
      <c r="G203" s="131" t="s">
        <v>469</v>
      </c>
      <c r="H203" s="129">
        <v>100</v>
      </c>
      <c r="I203" s="129">
        <v>100</v>
      </c>
      <c r="J203" s="129">
        <v>100</v>
      </c>
      <c r="K203" s="129">
        <v>100</v>
      </c>
      <c r="L203" s="105">
        <v>400</v>
      </c>
      <c r="M203" s="157"/>
      <c r="N203" s="71"/>
    </row>
    <row r="204" spans="1:14" s="10" customFormat="1" ht="15.75">
      <c r="A204" s="54"/>
      <c r="B204" s="143"/>
      <c r="C204" s="149"/>
      <c r="D204" s="100" t="s">
        <v>574</v>
      </c>
      <c r="E204" s="128" t="s">
        <v>575</v>
      </c>
      <c r="F204" s="161">
        <v>2004</v>
      </c>
      <c r="G204" s="131" t="s">
        <v>469</v>
      </c>
      <c r="H204" s="129">
        <v>100</v>
      </c>
      <c r="I204" s="129">
        <v>100</v>
      </c>
      <c r="J204" s="129">
        <v>100</v>
      </c>
      <c r="K204" s="129">
        <v>99</v>
      </c>
      <c r="L204" s="105">
        <v>399</v>
      </c>
      <c r="M204" s="184"/>
      <c r="N204" s="71"/>
    </row>
    <row r="205" spans="1:14" s="10" customFormat="1" ht="15.75">
      <c r="A205" s="54"/>
      <c r="B205" s="143"/>
      <c r="C205" s="149"/>
      <c r="D205" s="100" t="s">
        <v>538</v>
      </c>
      <c r="E205" s="128" t="s">
        <v>539</v>
      </c>
      <c r="F205" s="162">
        <v>2004</v>
      </c>
      <c r="G205" s="131" t="s">
        <v>469</v>
      </c>
      <c r="H205" s="129">
        <v>100</v>
      </c>
      <c r="I205" s="129">
        <v>100</v>
      </c>
      <c r="J205" s="129">
        <v>100</v>
      </c>
      <c r="K205" s="129">
        <v>99</v>
      </c>
      <c r="L205" s="105">
        <v>399</v>
      </c>
      <c r="M205" s="184"/>
      <c r="N205" s="71"/>
    </row>
    <row r="206" spans="1:14" s="10" customFormat="1" ht="15.75">
      <c r="A206" s="54"/>
      <c r="B206" s="143"/>
      <c r="C206" s="149"/>
      <c r="D206" s="169"/>
      <c r="E206" s="191" t="s">
        <v>469</v>
      </c>
      <c r="F206" s="188"/>
      <c r="G206" s="188"/>
      <c r="H206" s="136"/>
      <c r="I206" s="136"/>
      <c r="J206" s="136"/>
      <c r="K206" s="136"/>
      <c r="L206" s="238">
        <f>SUM(L203:L205)</f>
        <v>1198</v>
      </c>
      <c r="M206" s="184" t="s">
        <v>719</v>
      </c>
      <c r="N206" s="71"/>
    </row>
    <row r="207" spans="1:14" s="10" customFormat="1" ht="15.75">
      <c r="A207" s="54"/>
      <c r="B207" s="143"/>
      <c r="C207" s="149"/>
      <c r="D207" s="169"/>
      <c r="E207" s="192"/>
      <c r="F207" s="188"/>
      <c r="G207" s="188"/>
      <c r="H207" s="136"/>
      <c r="I207" s="136"/>
      <c r="J207" s="136"/>
      <c r="K207" s="136"/>
      <c r="L207" s="124"/>
      <c r="M207" s="143"/>
      <c r="N207" s="71"/>
    </row>
    <row r="208" spans="1:14" s="10" customFormat="1" ht="15.75">
      <c r="A208" s="54"/>
      <c r="B208" s="143"/>
      <c r="C208" s="149"/>
      <c r="D208" s="100" t="str">
        <f>HYPERLINK("#kartyx!$A$481:$A$487",'[2]kartyx'!$A$481)</f>
        <v>21/II</v>
      </c>
      <c r="E208" s="126" t="s">
        <v>434</v>
      </c>
      <c r="F208" s="127">
        <v>2004</v>
      </c>
      <c r="G208" s="131" t="s">
        <v>431</v>
      </c>
      <c r="H208" s="129">
        <f>'[2]kartyx'!$O$482</f>
        <v>100</v>
      </c>
      <c r="I208" s="129">
        <f>'[2]kartyx'!$O$483</f>
        <v>100</v>
      </c>
      <c r="J208" s="129">
        <f>'[2]kartyx'!$O$484</f>
        <v>99</v>
      </c>
      <c r="K208" s="129">
        <f>'[2]kartyx'!$O$485</f>
        <v>100</v>
      </c>
      <c r="L208" s="105">
        <f>SUM(H208:K208)</f>
        <v>399</v>
      </c>
      <c r="M208" s="143"/>
      <c r="N208" s="71"/>
    </row>
    <row r="209" spans="1:14" s="10" customFormat="1" ht="15.75">
      <c r="A209" s="54"/>
      <c r="B209" s="143"/>
      <c r="C209" s="149"/>
      <c r="D209" s="100" t="s">
        <v>576</v>
      </c>
      <c r="E209" s="126" t="s">
        <v>577</v>
      </c>
      <c r="F209" s="127">
        <v>2005</v>
      </c>
      <c r="G209" s="131" t="s">
        <v>431</v>
      </c>
      <c r="H209" s="129">
        <v>100</v>
      </c>
      <c r="I209" s="129">
        <v>99</v>
      </c>
      <c r="J209" s="129">
        <v>99</v>
      </c>
      <c r="K209" s="129">
        <v>100</v>
      </c>
      <c r="L209" s="105">
        <v>398</v>
      </c>
      <c r="M209" s="143"/>
      <c r="N209" s="71"/>
    </row>
    <row r="210" spans="1:14" s="10" customFormat="1" ht="15.75">
      <c r="A210" s="54"/>
      <c r="B210" s="143"/>
      <c r="C210" s="149"/>
      <c r="D210" s="100" t="s">
        <v>589</v>
      </c>
      <c r="E210" s="126" t="s">
        <v>590</v>
      </c>
      <c r="F210" s="127">
        <v>2004</v>
      </c>
      <c r="G210" s="131" t="s">
        <v>431</v>
      </c>
      <c r="H210" s="129">
        <v>97</v>
      </c>
      <c r="I210" s="129">
        <v>100</v>
      </c>
      <c r="J210" s="129">
        <v>98</v>
      </c>
      <c r="K210" s="129">
        <v>99</v>
      </c>
      <c r="L210" s="105">
        <v>394</v>
      </c>
      <c r="M210" s="143"/>
      <c r="N210" s="71"/>
    </row>
    <row r="211" spans="1:14" s="10" customFormat="1" ht="15.75">
      <c r="A211" s="54"/>
      <c r="B211" s="143"/>
      <c r="C211" s="149"/>
      <c r="D211" s="169"/>
      <c r="E211" s="191" t="s">
        <v>431</v>
      </c>
      <c r="F211" s="188"/>
      <c r="G211" s="188"/>
      <c r="H211" s="136"/>
      <c r="I211" s="136"/>
      <c r="J211" s="136"/>
      <c r="K211" s="136"/>
      <c r="L211" s="238">
        <f>SUM(L208:L210)</f>
        <v>1191</v>
      </c>
      <c r="M211" s="143" t="s">
        <v>720</v>
      </c>
      <c r="N211" s="71"/>
    </row>
    <row r="212" spans="1:14" s="10" customFormat="1" ht="15.75">
      <c r="A212" s="54"/>
      <c r="B212" s="143"/>
      <c r="C212" s="149"/>
      <c r="D212" s="169"/>
      <c r="E212" s="192"/>
      <c r="F212" s="188"/>
      <c r="G212" s="188"/>
      <c r="H212" s="136"/>
      <c r="I212" s="136"/>
      <c r="J212" s="136"/>
      <c r="K212" s="136"/>
      <c r="L212" s="124"/>
      <c r="M212" s="143"/>
      <c r="N212" s="71"/>
    </row>
    <row r="213" spans="1:14" s="10" customFormat="1" ht="15.75">
      <c r="A213" s="54"/>
      <c r="B213" s="143"/>
      <c r="C213" s="149"/>
      <c r="D213" s="100" t="s">
        <v>582</v>
      </c>
      <c r="E213" s="126" t="s">
        <v>583</v>
      </c>
      <c r="F213" s="127">
        <v>2004</v>
      </c>
      <c r="G213" s="128" t="s">
        <v>438</v>
      </c>
      <c r="H213" s="129">
        <v>100</v>
      </c>
      <c r="I213" s="129">
        <v>99</v>
      </c>
      <c r="J213" s="129">
        <v>98</v>
      </c>
      <c r="K213" s="129">
        <v>99</v>
      </c>
      <c r="L213" s="105">
        <v>396</v>
      </c>
      <c r="M213" s="143"/>
      <c r="N213" s="71"/>
    </row>
    <row r="214" spans="1:14" s="10" customFormat="1" ht="15.75">
      <c r="A214" s="54"/>
      <c r="B214" s="143"/>
      <c r="C214" s="149"/>
      <c r="D214" s="100" t="s">
        <v>547</v>
      </c>
      <c r="E214" s="126" t="s">
        <v>437</v>
      </c>
      <c r="F214" s="127">
        <v>2006</v>
      </c>
      <c r="G214" s="128" t="s">
        <v>438</v>
      </c>
      <c r="H214" s="129">
        <v>99</v>
      </c>
      <c r="I214" s="129">
        <v>96</v>
      </c>
      <c r="J214" s="129">
        <v>98</v>
      </c>
      <c r="K214" s="129">
        <v>97</v>
      </c>
      <c r="L214" s="105">
        <v>390</v>
      </c>
      <c r="M214" s="143"/>
      <c r="N214" s="71"/>
    </row>
    <row r="215" spans="1:14" s="10" customFormat="1" ht="15.75">
      <c r="A215" s="54"/>
      <c r="B215" s="143"/>
      <c r="C215" s="149"/>
      <c r="D215" s="159" t="s">
        <v>588</v>
      </c>
      <c r="E215" s="193" t="s">
        <v>518</v>
      </c>
      <c r="F215" s="165">
        <v>2007</v>
      </c>
      <c r="G215" s="128" t="s">
        <v>438</v>
      </c>
      <c r="H215" s="160">
        <v>99</v>
      </c>
      <c r="I215" s="160">
        <v>98</v>
      </c>
      <c r="J215" s="160">
        <v>99</v>
      </c>
      <c r="K215" s="160">
        <v>99</v>
      </c>
      <c r="L215" s="105">
        <v>395</v>
      </c>
      <c r="M215" s="143"/>
      <c r="N215" s="71"/>
    </row>
    <row r="216" spans="1:14" s="10" customFormat="1" ht="15.75">
      <c r="A216" s="54"/>
      <c r="B216" s="143"/>
      <c r="C216" s="149"/>
      <c r="D216" s="169"/>
      <c r="E216" s="194" t="s">
        <v>438</v>
      </c>
      <c r="F216" s="188"/>
      <c r="G216" s="188"/>
      <c r="H216" s="136"/>
      <c r="I216" s="136"/>
      <c r="J216" s="136"/>
      <c r="K216" s="136"/>
      <c r="L216" s="238">
        <f>SUM(L213:L215)</f>
        <v>1181</v>
      </c>
      <c r="M216" s="143" t="s">
        <v>721</v>
      </c>
      <c r="N216" s="71"/>
    </row>
    <row r="217" spans="1:14" s="10" customFormat="1" ht="15.75">
      <c r="A217" s="54"/>
      <c r="B217" s="143"/>
      <c r="C217" s="149"/>
      <c r="D217" s="169"/>
      <c r="E217" s="192"/>
      <c r="F217" s="188"/>
      <c r="G217" s="188"/>
      <c r="H217" s="136"/>
      <c r="I217" s="136"/>
      <c r="J217" s="136"/>
      <c r="K217" s="136"/>
      <c r="L217" s="124"/>
      <c r="M217" s="143"/>
      <c r="N217" s="71"/>
    </row>
    <row r="218" spans="1:14" s="10" customFormat="1" ht="15.75">
      <c r="A218" s="54"/>
      <c r="B218" s="143"/>
      <c r="C218" s="149"/>
      <c r="D218" s="100" t="str">
        <f>HYPERLINK("#kartyx!$A$451:$A$457",'[2]kartyx'!$A$451)</f>
        <v>18/II</v>
      </c>
      <c r="E218" s="128" t="s">
        <v>451</v>
      </c>
      <c r="F218" s="127">
        <v>2004</v>
      </c>
      <c r="G218" s="131" t="s">
        <v>715</v>
      </c>
      <c r="H218" s="129">
        <f>'[2]kartyx'!$O$452</f>
        <v>99</v>
      </c>
      <c r="I218" s="129">
        <f>'[2]kartyx'!$O$453</f>
        <v>99</v>
      </c>
      <c r="J218" s="129">
        <f>'[2]kartyx'!$O$454</f>
        <v>99</v>
      </c>
      <c r="K218" s="129">
        <f>'[2]kartyx'!$O$455</f>
        <v>100</v>
      </c>
      <c r="L218" s="105">
        <f>SUM(H218:K218)</f>
        <v>397</v>
      </c>
      <c r="M218" s="143"/>
      <c r="N218" s="71"/>
    </row>
    <row r="219" spans="1:14" s="10" customFormat="1" ht="15.75">
      <c r="A219" s="54"/>
      <c r="B219" s="143"/>
      <c r="C219" s="149"/>
      <c r="D219" s="100" t="str">
        <f>HYPERLINK("#kartyx!$A$441:$A$447",'[2]kartyx'!$A$441)</f>
        <v>17/II</v>
      </c>
      <c r="E219" s="128" t="s">
        <v>444</v>
      </c>
      <c r="F219" s="127">
        <v>2004</v>
      </c>
      <c r="G219" s="131" t="s">
        <v>715</v>
      </c>
      <c r="H219" s="129">
        <f>'[2]kartyx'!$O$442</f>
        <v>99</v>
      </c>
      <c r="I219" s="129">
        <f>'[2]kartyx'!$O$443</f>
        <v>99</v>
      </c>
      <c r="J219" s="129">
        <f>'[2]kartyx'!$O$444</f>
        <v>98</v>
      </c>
      <c r="K219" s="129">
        <f>'[2]kartyx'!$O$445</f>
        <v>99</v>
      </c>
      <c r="L219" s="105">
        <f>SUM(H219:K219)</f>
        <v>395</v>
      </c>
      <c r="M219" s="143"/>
      <c r="N219" s="71"/>
    </row>
    <row r="220" spans="1:14" s="10" customFormat="1" ht="15.75">
      <c r="A220" s="54"/>
      <c r="B220" s="143"/>
      <c r="C220" s="149"/>
      <c r="D220" s="100" t="s">
        <v>596</v>
      </c>
      <c r="E220" s="128" t="s">
        <v>520</v>
      </c>
      <c r="F220" s="138">
        <v>2005</v>
      </c>
      <c r="G220" s="131" t="s">
        <v>715</v>
      </c>
      <c r="H220" s="129">
        <v>98</v>
      </c>
      <c r="I220" s="129">
        <v>99</v>
      </c>
      <c r="J220" s="129">
        <v>95</v>
      </c>
      <c r="K220" s="129">
        <v>97</v>
      </c>
      <c r="L220" s="105">
        <v>389</v>
      </c>
      <c r="M220" s="143"/>
      <c r="N220" s="71"/>
    </row>
    <row r="221" spans="1:14" s="10" customFormat="1" ht="15.75">
      <c r="A221" s="54"/>
      <c r="B221" s="143"/>
      <c r="C221" s="149"/>
      <c r="D221" s="169"/>
      <c r="E221" s="185" t="s">
        <v>716</v>
      </c>
      <c r="F221" s="188"/>
      <c r="G221" s="188"/>
      <c r="H221" s="136"/>
      <c r="I221" s="136"/>
      <c r="J221" s="136"/>
      <c r="K221" s="136"/>
      <c r="L221" s="238">
        <f>SUM(L218:L220)</f>
        <v>1181</v>
      </c>
      <c r="M221" s="143">
        <v>4</v>
      </c>
      <c r="N221" s="71"/>
    </row>
    <row r="222" spans="1:14" s="10" customFormat="1" ht="15.75">
      <c r="A222" s="54"/>
      <c r="B222" s="143"/>
      <c r="C222" s="149"/>
      <c r="D222" s="169"/>
      <c r="E222" s="192"/>
      <c r="F222" s="188"/>
      <c r="G222" s="188"/>
      <c r="H222" s="136"/>
      <c r="I222" s="136"/>
      <c r="J222" s="136"/>
      <c r="K222" s="136"/>
      <c r="L222" s="124"/>
      <c r="M222" s="143"/>
      <c r="N222" s="71"/>
    </row>
    <row r="223" spans="1:14" s="10" customFormat="1" ht="15.75">
      <c r="A223" s="54"/>
      <c r="B223" s="143"/>
      <c r="C223" s="149"/>
      <c r="D223" s="100" t="s">
        <v>581</v>
      </c>
      <c r="E223" s="126" t="s">
        <v>495</v>
      </c>
      <c r="F223" s="127">
        <v>2005</v>
      </c>
      <c r="G223" s="131" t="s">
        <v>431</v>
      </c>
      <c r="H223" s="129">
        <v>99</v>
      </c>
      <c r="I223" s="129">
        <v>99</v>
      </c>
      <c r="J223" s="129">
        <v>99</v>
      </c>
      <c r="K223" s="129">
        <v>99</v>
      </c>
      <c r="L223" s="105">
        <v>396</v>
      </c>
      <c r="M223" s="143"/>
      <c r="N223" s="71"/>
    </row>
    <row r="224" spans="1:14" s="10" customFormat="1" ht="15.75">
      <c r="A224" s="54"/>
      <c r="B224" s="143"/>
      <c r="C224" s="149"/>
      <c r="D224" s="100" t="s">
        <v>594</v>
      </c>
      <c r="E224" s="126" t="s">
        <v>595</v>
      </c>
      <c r="F224" s="127">
        <v>2004</v>
      </c>
      <c r="G224" s="131" t="s">
        <v>431</v>
      </c>
      <c r="H224" s="129">
        <v>99</v>
      </c>
      <c r="I224" s="129">
        <v>98</v>
      </c>
      <c r="J224" s="129">
        <v>98</v>
      </c>
      <c r="K224" s="129">
        <v>96</v>
      </c>
      <c r="L224" s="105">
        <v>391</v>
      </c>
      <c r="M224" s="143"/>
      <c r="N224" s="71"/>
    </row>
    <row r="225" spans="1:14" s="10" customFormat="1" ht="15.75">
      <c r="A225" s="54"/>
      <c r="B225" s="143"/>
      <c r="C225" s="149"/>
      <c r="D225" s="100" t="s">
        <v>597</v>
      </c>
      <c r="E225" s="126" t="s">
        <v>598</v>
      </c>
      <c r="F225" s="127">
        <v>2004</v>
      </c>
      <c r="G225" s="131" t="s">
        <v>431</v>
      </c>
      <c r="H225" s="129">
        <v>99</v>
      </c>
      <c r="I225" s="129">
        <v>95</v>
      </c>
      <c r="J225" s="129">
        <v>98</v>
      </c>
      <c r="K225" s="129">
        <v>96</v>
      </c>
      <c r="L225" s="105">
        <v>388</v>
      </c>
      <c r="M225" s="143"/>
      <c r="N225" s="71"/>
    </row>
    <row r="226" spans="1:14" s="10" customFormat="1" ht="15.75">
      <c r="A226" s="54"/>
      <c r="B226" s="143"/>
      <c r="C226" s="149"/>
      <c r="D226" s="169"/>
      <c r="E226" s="191" t="s">
        <v>714</v>
      </c>
      <c r="F226" s="188"/>
      <c r="G226" s="188"/>
      <c r="H226" s="136"/>
      <c r="I226" s="136"/>
      <c r="J226" s="136"/>
      <c r="K226" s="136"/>
      <c r="L226" s="238">
        <f>SUM(L223:L225)</f>
        <v>1175</v>
      </c>
      <c r="M226" s="143">
        <v>5</v>
      </c>
      <c r="N226" s="71"/>
    </row>
    <row r="227" spans="1:14" s="10" customFormat="1" ht="15.75">
      <c r="A227" s="54"/>
      <c r="B227" s="143"/>
      <c r="C227" s="149"/>
      <c r="D227" s="169"/>
      <c r="E227" s="192"/>
      <c r="F227" s="188"/>
      <c r="G227" s="188"/>
      <c r="H227" s="136"/>
      <c r="I227" s="136"/>
      <c r="J227" s="136"/>
      <c r="K227" s="136"/>
      <c r="L227" s="124"/>
      <c r="M227" s="143"/>
      <c r="N227" s="71"/>
    </row>
    <row r="228" spans="1:14" s="10" customFormat="1" ht="15.75">
      <c r="A228" s="54"/>
      <c r="B228" s="143"/>
      <c r="C228" s="149"/>
      <c r="D228" s="100" t="s">
        <v>585</v>
      </c>
      <c r="E228" s="128" t="s">
        <v>586</v>
      </c>
      <c r="F228" s="138">
        <v>2004</v>
      </c>
      <c r="G228" s="138" t="s">
        <v>524</v>
      </c>
      <c r="H228" s="129">
        <v>100</v>
      </c>
      <c r="I228" s="129">
        <v>99</v>
      </c>
      <c r="J228" s="129">
        <v>100</v>
      </c>
      <c r="K228" s="129">
        <v>97</v>
      </c>
      <c r="L228" s="105">
        <v>396</v>
      </c>
      <c r="M228" s="143"/>
      <c r="N228" s="71"/>
    </row>
    <row r="229" spans="1:14" s="10" customFormat="1" ht="15.75">
      <c r="A229" s="54"/>
      <c r="B229" s="143"/>
      <c r="C229" s="149"/>
      <c r="D229" s="100" t="s">
        <v>559</v>
      </c>
      <c r="E229" s="128" t="s">
        <v>464</v>
      </c>
      <c r="F229" s="128">
        <v>2004</v>
      </c>
      <c r="G229" s="128" t="s">
        <v>465</v>
      </c>
      <c r="H229" s="129">
        <v>93</v>
      </c>
      <c r="I229" s="129">
        <v>95</v>
      </c>
      <c r="J229" s="129">
        <v>98</v>
      </c>
      <c r="K229" s="129">
        <v>95</v>
      </c>
      <c r="L229" s="105">
        <v>381</v>
      </c>
      <c r="M229" s="143"/>
      <c r="N229" s="71"/>
    </row>
    <row r="230" spans="1:14" s="10" customFormat="1" ht="15.75">
      <c r="A230" s="54"/>
      <c r="B230" s="143"/>
      <c r="C230" s="149"/>
      <c r="D230" s="100" t="s">
        <v>578</v>
      </c>
      <c r="E230" s="128" t="s">
        <v>502</v>
      </c>
      <c r="F230" s="96">
        <v>2004</v>
      </c>
      <c r="G230" s="131" t="s">
        <v>524</v>
      </c>
      <c r="H230" s="129">
        <v>100</v>
      </c>
      <c r="I230" s="129">
        <v>100</v>
      </c>
      <c r="J230" s="129">
        <v>100</v>
      </c>
      <c r="K230" s="129">
        <v>98</v>
      </c>
      <c r="L230" s="105">
        <v>398</v>
      </c>
      <c r="M230" s="143"/>
      <c r="N230" s="71"/>
    </row>
    <row r="231" spans="1:14" s="10" customFormat="1" ht="15.75">
      <c r="A231" s="54"/>
      <c r="B231" s="143"/>
      <c r="C231" s="149"/>
      <c r="D231" s="169"/>
      <c r="E231" s="191" t="s">
        <v>524</v>
      </c>
      <c r="F231" s="188"/>
      <c r="G231" s="188"/>
      <c r="H231" s="136"/>
      <c r="I231" s="136"/>
      <c r="J231" s="136"/>
      <c r="K231" s="136"/>
      <c r="L231" s="238">
        <f>SUM(L228:L230)</f>
        <v>1175</v>
      </c>
      <c r="M231" s="143">
        <v>6</v>
      </c>
      <c r="N231" s="71"/>
    </row>
    <row r="232" spans="1:14" s="10" customFormat="1" ht="15.75">
      <c r="A232" s="54"/>
      <c r="B232" s="143"/>
      <c r="C232" s="149"/>
      <c r="D232" s="169"/>
      <c r="E232" s="191"/>
      <c r="F232" s="188"/>
      <c r="G232" s="188"/>
      <c r="H232" s="136"/>
      <c r="I232" s="136"/>
      <c r="J232" s="136"/>
      <c r="K232" s="136"/>
      <c r="L232" s="124"/>
      <c r="M232" s="143"/>
      <c r="N232" s="71"/>
    </row>
    <row r="233" spans="1:14" s="10" customFormat="1" ht="15.75">
      <c r="A233" s="54"/>
      <c r="B233" s="143"/>
      <c r="C233" s="149"/>
      <c r="D233" s="100" t="s">
        <v>599</v>
      </c>
      <c r="E233" s="128" t="s">
        <v>513</v>
      </c>
      <c r="F233" s="128">
        <v>2005</v>
      </c>
      <c r="G233" s="131" t="s">
        <v>715</v>
      </c>
      <c r="H233" s="129">
        <v>97</v>
      </c>
      <c r="I233" s="129">
        <v>99</v>
      </c>
      <c r="J233" s="129">
        <v>96</v>
      </c>
      <c r="K233" s="129">
        <v>95</v>
      </c>
      <c r="L233" s="105">
        <v>387</v>
      </c>
      <c r="M233" s="143"/>
      <c r="N233" s="71"/>
    </row>
    <row r="234" spans="1:14" s="10" customFormat="1" ht="15.75">
      <c r="A234" s="54"/>
      <c r="B234" s="143"/>
      <c r="C234" s="149"/>
      <c r="D234" s="100" t="str">
        <f>HYPERLINK("#kartyx!$A$131:$A$137",'[2]kartyx'!$A$131)</f>
        <v>14/I</v>
      </c>
      <c r="E234" s="138" t="s">
        <v>553</v>
      </c>
      <c r="F234" s="138">
        <v>2004</v>
      </c>
      <c r="G234" s="131" t="s">
        <v>715</v>
      </c>
      <c r="H234" s="129">
        <v>99</v>
      </c>
      <c r="I234" s="129">
        <v>98</v>
      </c>
      <c r="J234" s="129">
        <v>97</v>
      </c>
      <c r="K234" s="129">
        <v>93</v>
      </c>
      <c r="L234" s="105">
        <f>SUM(H234:K234)</f>
        <v>387</v>
      </c>
      <c r="M234" s="143"/>
      <c r="N234" s="71"/>
    </row>
    <row r="235" spans="1:14" s="10" customFormat="1" ht="15.75">
      <c r="A235" s="54"/>
      <c r="B235" s="143"/>
      <c r="C235" s="149"/>
      <c r="D235" s="100" t="s">
        <v>565</v>
      </c>
      <c r="E235" s="126" t="s">
        <v>566</v>
      </c>
      <c r="F235" s="127">
        <v>2006</v>
      </c>
      <c r="G235" s="131" t="s">
        <v>715</v>
      </c>
      <c r="H235" s="129">
        <v>94</v>
      </c>
      <c r="I235" s="129">
        <v>79</v>
      </c>
      <c r="J235" s="129">
        <v>96</v>
      </c>
      <c r="K235" s="129">
        <v>95</v>
      </c>
      <c r="L235" s="105">
        <v>364</v>
      </c>
      <c r="M235" s="143"/>
      <c r="N235" s="71"/>
    </row>
    <row r="236" spans="1:14" s="10" customFormat="1" ht="15.75">
      <c r="A236" s="54"/>
      <c r="B236" s="143"/>
      <c r="C236" s="149"/>
      <c r="D236" s="169"/>
      <c r="E236" s="191" t="s">
        <v>718</v>
      </c>
      <c r="F236" s="188"/>
      <c r="G236" s="188"/>
      <c r="H236" s="136"/>
      <c r="I236" s="136"/>
      <c r="J236" s="136"/>
      <c r="K236" s="136"/>
      <c r="L236" s="238">
        <f>SUM(L233:L235)</f>
        <v>1138</v>
      </c>
      <c r="M236" s="143">
        <v>7</v>
      </c>
      <c r="N236" s="71"/>
    </row>
    <row r="237" spans="1:14" s="10" customFormat="1" ht="15.75">
      <c r="A237" s="54"/>
      <c r="B237" s="143"/>
      <c r="C237" s="149"/>
      <c r="D237" s="169"/>
      <c r="E237" s="191"/>
      <c r="F237" s="188"/>
      <c r="G237" s="188"/>
      <c r="H237" s="136"/>
      <c r="I237" s="136"/>
      <c r="J237" s="136"/>
      <c r="K237" s="136"/>
      <c r="L237" s="124"/>
      <c r="M237" s="143"/>
      <c r="N237" s="71"/>
    </row>
    <row r="238" spans="1:14" s="10" customFormat="1" ht="15.75">
      <c r="A238" s="54"/>
      <c r="B238" s="143"/>
      <c r="C238" s="149"/>
      <c r="D238" s="100" t="s">
        <v>606</v>
      </c>
      <c r="E238" s="126" t="s">
        <v>507</v>
      </c>
      <c r="F238" s="127">
        <v>2007</v>
      </c>
      <c r="G238" s="131" t="s">
        <v>431</v>
      </c>
      <c r="H238" s="129">
        <v>95</v>
      </c>
      <c r="I238" s="129">
        <v>88</v>
      </c>
      <c r="J238" s="129">
        <v>89</v>
      </c>
      <c r="K238" s="129">
        <v>91</v>
      </c>
      <c r="L238" s="105">
        <v>363</v>
      </c>
      <c r="M238" s="143"/>
      <c r="N238" s="71"/>
    </row>
    <row r="239" spans="1:14" s="10" customFormat="1" ht="15.75">
      <c r="A239" s="54"/>
      <c r="B239" s="143"/>
      <c r="C239" s="149"/>
      <c r="D239" s="100" t="s">
        <v>558</v>
      </c>
      <c r="E239" s="126" t="s">
        <v>453</v>
      </c>
      <c r="F239" s="127">
        <v>2005</v>
      </c>
      <c r="G239" s="131" t="s">
        <v>431</v>
      </c>
      <c r="H239" s="129">
        <v>95</v>
      </c>
      <c r="I239" s="129">
        <v>94</v>
      </c>
      <c r="J239" s="129">
        <v>96</v>
      </c>
      <c r="K239" s="129">
        <v>96</v>
      </c>
      <c r="L239" s="105">
        <v>381</v>
      </c>
      <c r="M239" s="143"/>
      <c r="N239" s="71"/>
    </row>
    <row r="240" spans="1:14" s="10" customFormat="1" ht="15.75">
      <c r="A240" s="54"/>
      <c r="B240" s="143"/>
      <c r="C240" s="149"/>
      <c r="D240" s="100" t="s">
        <v>557</v>
      </c>
      <c r="E240" s="126" t="s">
        <v>430</v>
      </c>
      <c r="F240" s="127">
        <v>2005</v>
      </c>
      <c r="G240" s="131" t="s">
        <v>431</v>
      </c>
      <c r="H240" s="129">
        <v>96</v>
      </c>
      <c r="I240" s="129">
        <v>97</v>
      </c>
      <c r="J240" s="129">
        <v>94</v>
      </c>
      <c r="K240" s="129">
        <v>95</v>
      </c>
      <c r="L240" s="105">
        <v>382</v>
      </c>
      <c r="M240" s="143"/>
      <c r="N240" s="71"/>
    </row>
    <row r="241" spans="1:14" s="10" customFormat="1" ht="15.75">
      <c r="A241" s="54"/>
      <c r="B241" s="143"/>
      <c r="C241" s="149"/>
      <c r="D241" s="169"/>
      <c r="E241" s="191" t="s">
        <v>717</v>
      </c>
      <c r="F241" s="188"/>
      <c r="G241" s="188"/>
      <c r="H241" s="136"/>
      <c r="I241" s="136"/>
      <c r="J241" s="136"/>
      <c r="K241" s="136"/>
      <c r="L241" s="238">
        <f>SUM(L238:L240)</f>
        <v>1126</v>
      </c>
      <c r="M241" s="143">
        <v>8</v>
      </c>
      <c r="N241" s="71"/>
    </row>
    <row r="242" spans="1:14" s="10" customFormat="1" ht="15.75">
      <c r="A242" s="54"/>
      <c r="B242" s="143"/>
      <c r="C242" s="149"/>
      <c r="D242" s="109"/>
      <c r="E242" s="150"/>
      <c r="F242" s="102"/>
      <c r="G242" s="103"/>
      <c r="H242" s="104"/>
      <c r="I242" s="104"/>
      <c r="J242" s="104"/>
      <c r="K242" s="104"/>
      <c r="L242" s="104"/>
      <c r="M242" s="105"/>
      <c r="N242" s="71"/>
    </row>
    <row r="243" spans="1:14" s="10" customFormat="1" ht="15.75">
      <c r="A243" s="54"/>
      <c r="B243" s="143"/>
      <c r="C243" s="167" t="s">
        <v>607</v>
      </c>
      <c r="D243" s="168"/>
      <c r="E243" s="119"/>
      <c r="F243" s="102"/>
      <c r="G243" s="103"/>
      <c r="H243" s="104"/>
      <c r="I243" s="104"/>
      <c r="J243" s="104"/>
      <c r="K243" s="104"/>
      <c r="L243" s="104"/>
      <c r="M243" s="105"/>
      <c r="N243" s="71"/>
    </row>
    <row r="244" spans="1:14" s="10" customFormat="1" ht="15.75">
      <c r="A244" s="54"/>
      <c r="B244" s="143"/>
      <c r="C244" s="149"/>
      <c r="D244" s="109" t="str">
        <f>HYPERLINK("#kartyx!$A$161:$A$167",'[1]kartyx'!$A$161)</f>
        <v>17/I</v>
      </c>
      <c r="E244" s="126" t="s">
        <v>656</v>
      </c>
      <c r="F244" s="127">
        <v>2002</v>
      </c>
      <c r="G244" s="103" t="s">
        <v>431</v>
      </c>
      <c r="H244" s="104">
        <f>'[1]kartyx'!$O$162</f>
        <v>100</v>
      </c>
      <c r="I244" s="104">
        <f>'[1]kartyx'!$O$163</f>
        <v>100</v>
      </c>
      <c r="J244" s="104">
        <f>'[1]kartyx'!$O$164</f>
        <v>98</v>
      </c>
      <c r="K244" s="104">
        <f>'[1]kartyx'!$O$165</f>
        <v>100</v>
      </c>
      <c r="L244" s="105">
        <f>SUM(H244:K244)</f>
        <v>398</v>
      </c>
      <c r="M244" s="184"/>
      <c r="N244" s="71"/>
    </row>
    <row r="245" spans="1:14" s="10" customFormat="1" ht="15.75">
      <c r="A245" s="54"/>
      <c r="B245" s="143"/>
      <c r="C245" s="149"/>
      <c r="D245" s="109" t="str">
        <f>HYPERLINK("#kartyx!$A$171:$A$177",'[1]kartyx'!$A$171)</f>
        <v>18/I</v>
      </c>
      <c r="E245" s="126" t="s">
        <v>649</v>
      </c>
      <c r="F245" s="127">
        <v>2002</v>
      </c>
      <c r="G245" s="103" t="s">
        <v>431</v>
      </c>
      <c r="H245" s="104">
        <f>'[1]kartyx'!$O$172</f>
        <v>100</v>
      </c>
      <c r="I245" s="104">
        <f>'[1]kartyx'!$O$173</f>
        <v>100</v>
      </c>
      <c r="J245" s="104">
        <f>'[1]kartyx'!$O$174</f>
        <v>100</v>
      </c>
      <c r="K245" s="104">
        <f>'[1]kartyx'!$O$175</f>
        <v>99</v>
      </c>
      <c r="L245" s="105">
        <f>SUM(H245:K245)</f>
        <v>399</v>
      </c>
      <c r="M245" s="184"/>
      <c r="N245" s="71"/>
    </row>
    <row r="246" spans="1:14" s="10" customFormat="1" ht="15.75">
      <c r="A246" s="54"/>
      <c r="B246" s="143"/>
      <c r="C246" s="149"/>
      <c r="D246" s="109" t="str">
        <f>HYPERLINK("#kartyx!$A$181:$A$187",'[1]kartyx'!$A$181)</f>
        <v>19/I</v>
      </c>
      <c r="E246" s="126" t="s">
        <v>651</v>
      </c>
      <c r="F246" s="127">
        <v>2002</v>
      </c>
      <c r="G246" s="103" t="s">
        <v>431</v>
      </c>
      <c r="H246" s="104">
        <f>'[1]kartyx'!$O$182</f>
        <v>100</v>
      </c>
      <c r="I246" s="104">
        <f>'[1]kartyx'!$O$183</f>
        <v>100</v>
      </c>
      <c r="J246" s="104">
        <f>'[1]kartyx'!$O$184</f>
        <v>100</v>
      </c>
      <c r="K246" s="104">
        <f>'[1]kartyx'!$O$185</f>
        <v>99</v>
      </c>
      <c r="L246" s="105">
        <f>SUM(H246:K246)</f>
        <v>399</v>
      </c>
      <c r="M246" s="184" t="s">
        <v>719</v>
      </c>
      <c r="N246" s="71"/>
    </row>
    <row r="247" spans="1:14" s="10" customFormat="1" ht="15.75">
      <c r="A247" s="54"/>
      <c r="B247" s="143"/>
      <c r="C247" s="149"/>
      <c r="D247" s="169"/>
      <c r="E247" s="185" t="s">
        <v>713</v>
      </c>
      <c r="F247" s="186"/>
      <c r="G247" s="186"/>
      <c r="H247" s="123"/>
      <c r="I247" s="123"/>
      <c r="J247" s="123"/>
      <c r="K247" s="123"/>
      <c r="L247" s="238">
        <f>SUM(L244:L246)</f>
        <v>1196</v>
      </c>
      <c r="M247" s="143"/>
      <c r="N247" s="71"/>
    </row>
    <row r="248" spans="1:14" s="10" customFormat="1" ht="15.75">
      <c r="A248" s="54"/>
      <c r="B248" s="143"/>
      <c r="C248" s="149"/>
      <c r="D248" s="169"/>
      <c r="E248" s="187"/>
      <c r="F248" s="186"/>
      <c r="G248" s="186"/>
      <c r="H248" s="123"/>
      <c r="I248" s="123"/>
      <c r="J248" s="123"/>
      <c r="K248" s="123"/>
      <c r="L248" s="124"/>
      <c r="M248" s="143"/>
      <c r="N248" s="71"/>
    </row>
    <row r="249" spans="1:14" s="10" customFormat="1" ht="15.75">
      <c r="A249" s="54"/>
      <c r="B249" s="143"/>
      <c r="C249" s="149"/>
      <c r="D249" s="109" t="s">
        <v>658</v>
      </c>
      <c r="E249" s="101" t="s">
        <v>659</v>
      </c>
      <c r="F249" s="102">
        <v>2002</v>
      </c>
      <c r="G249" s="101" t="s">
        <v>478</v>
      </c>
      <c r="H249" s="104">
        <v>100</v>
      </c>
      <c r="I249" s="104">
        <v>99</v>
      </c>
      <c r="J249" s="104">
        <v>99</v>
      </c>
      <c r="K249" s="104">
        <v>98</v>
      </c>
      <c r="L249" s="105">
        <v>396</v>
      </c>
      <c r="M249" s="143"/>
      <c r="N249" s="71"/>
    </row>
    <row r="250" spans="1:14" s="10" customFormat="1" ht="15.75">
      <c r="A250" s="54"/>
      <c r="B250" s="143"/>
      <c r="C250" s="149"/>
      <c r="D250" s="100" t="s">
        <v>611</v>
      </c>
      <c r="E250" s="101" t="s">
        <v>612</v>
      </c>
      <c r="F250" s="102">
        <v>2003</v>
      </c>
      <c r="G250" s="101" t="s">
        <v>478</v>
      </c>
      <c r="H250" s="104">
        <v>100</v>
      </c>
      <c r="I250" s="104">
        <v>100</v>
      </c>
      <c r="J250" s="104">
        <v>100</v>
      </c>
      <c r="K250" s="104">
        <v>100</v>
      </c>
      <c r="L250" s="105">
        <v>400</v>
      </c>
      <c r="M250" s="143"/>
      <c r="N250" s="71"/>
    </row>
    <row r="251" spans="1:14" s="10" customFormat="1" ht="15.75">
      <c r="A251" s="54"/>
      <c r="B251" s="143"/>
      <c r="C251" s="149"/>
      <c r="D251" s="109" t="s">
        <v>653</v>
      </c>
      <c r="E251" s="101" t="s">
        <v>654</v>
      </c>
      <c r="F251" s="148">
        <v>2003</v>
      </c>
      <c r="G251" s="101" t="s">
        <v>478</v>
      </c>
      <c r="H251" s="104">
        <v>98</v>
      </c>
      <c r="I251" s="104">
        <v>100</v>
      </c>
      <c r="J251" s="104">
        <v>100</v>
      </c>
      <c r="K251" s="104">
        <v>100</v>
      </c>
      <c r="L251" s="105">
        <v>398</v>
      </c>
      <c r="M251" s="143"/>
      <c r="N251" s="71"/>
    </row>
    <row r="252" spans="1:14" s="10" customFormat="1" ht="15.75">
      <c r="A252" s="54"/>
      <c r="B252" s="143"/>
      <c r="C252" s="149"/>
      <c r="D252" s="169"/>
      <c r="E252" s="180" t="s">
        <v>722</v>
      </c>
      <c r="F252" s="186"/>
      <c r="G252" s="188"/>
      <c r="H252" s="123"/>
      <c r="I252" s="123"/>
      <c r="J252" s="123"/>
      <c r="K252" s="123"/>
      <c r="L252" s="238">
        <f>SUM(L249:L251)</f>
        <v>1194</v>
      </c>
      <c r="M252" s="143" t="s">
        <v>720</v>
      </c>
      <c r="N252" s="71"/>
    </row>
    <row r="253" spans="1:14" s="10" customFormat="1" ht="15.75">
      <c r="A253" s="54"/>
      <c r="B253" s="143"/>
      <c r="C253" s="149"/>
      <c r="D253" s="169"/>
      <c r="E253" s="189"/>
      <c r="F253" s="186"/>
      <c r="G253" s="188"/>
      <c r="H253" s="123"/>
      <c r="I253" s="123"/>
      <c r="J253" s="123"/>
      <c r="K253" s="123"/>
      <c r="L253" s="124"/>
      <c r="M253" s="143"/>
      <c r="N253" s="71"/>
    </row>
    <row r="254" spans="1:14" s="10" customFormat="1" ht="15.75">
      <c r="A254" s="54"/>
      <c r="B254" s="143"/>
      <c r="C254" s="149"/>
      <c r="D254" s="100" t="s">
        <v>614</v>
      </c>
      <c r="E254" s="126" t="s">
        <v>615</v>
      </c>
      <c r="F254" s="127">
        <v>2002</v>
      </c>
      <c r="G254" s="103" t="s">
        <v>715</v>
      </c>
      <c r="H254" s="104">
        <v>99</v>
      </c>
      <c r="I254" s="104">
        <v>100</v>
      </c>
      <c r="J254" s="104">
        <v>100</v>
      </c>
      <c r="K254" s="104">
        <v>100</v>
      </c>
      <c r="L254" s="105">
        <v>399</v>
      </c>
      <c r="M254" s="143"/>
      <c r="N254" s="71"/>
    </row>
    <row r="255" spans="1:14" s="10" customFormat="1" ht="15.75">
      <c r="A255" s="54"/>
      <c r="B255" s="143"/>
      <c r="C255" s="149"/>
      <c r="D255" s="109" t="s">
        <v>661</v>
      </c>
      <c r="E255" s="101" t="s">
        <v>662</v>
      </c>
      <c r="F255" s="110">
        <v>2003</v>
      </c>
      <c r="G255" s="103" t="s">
        <v>715</v>
      </c>
      <c r="H255" s="104">
        <v>99</v>
      </c>
      <c r="I255" s="104">
        <v>100</v>
      </c>
      <c r="J255" s="104">
        <v>99</v>
      </c>
      <c r="K255" s="104">
        <v>99</v>
      </c>
      <c r="L255" s="182">
        <v>397</v>
      </c>
      <c r="M255" s="143"/>
      <c r="N255" s="71"/>
    </row>
    <row r="256" spans="1:14" s="10" customFormat="1" ht="15.75">
      <c r="A256" s="54"/>
      <c r="B256" s="143"/>
      <c r="C256" s="149"/>
      <c r="D256" s="100" t="s">
        <v>621</v>
      </c>
      <c r="E256" s="126" t="s">
        <v>622</v>
      </c>
      <c r="F256" s="127">
        <v>2003</v>
      </c>
      <c r="G256" s="103" t="s">
        <v>715</v>
      </c>
      <c r="H256" s="104">
        <v>99</v>
      </c>
      <c r="I256" s="104">
        <v>99</v>
      </c>
      <c r="J256" s="104">
        <v>99</v>
      </c>
      <c r="K256" s="104">
        <v>100</v>
      </c>
      <c r="L256" s="105">
        <v>397</v>
      </c>
      <c r="M256" s="143"/>
      <c r="N256" s="71"/>
    </row>
    <row r="257" spans="1:14" s="10" customFormat="1" ht="15.75">
      <c r="A257" s="54"/>
      <c r="B257" s="143"/>
      <c r="C257" s="149"/>
      <c r="D257" s="169"/>
      <c r="E257" s="185" t="s">
        <v>715</v>
      </c>
      <c r="F257" s="186"/>
      <c r="G257" s="188"/>
      <c r="H257" s="123"/>
      <c r="I257" s="123"/>
      <c r="J257" s="123"/>
      <c r="K257" s="123"/>
      <c r="L257" s="238">
        <f>SUM(L254:L256)</f>
        <v>1193</v>
      </c>
      <c r="M257" s="143" t="s">
        <v>721</v>
      </c>
      <c r="N257" s="71"/>
    </row>
    <row r="258" spans="1:14" s="10" customFormat="1" ht="15.75">
      <c r="A258" s="54"/>
      <c r="B258" s="143"/>
      <c r="C258" s="149"/>
      <c r="D258" s="169"/>
      <c r="E258" s="189"/>
      <c r="F258" s="186"/>
      <c r="G258" s="188"/>
      <c r="H258" s="123"/>
      <c r="I258" s="123"/>
      <c r="J258" s="123"/>
      <c r="K258" s="123"/>
      <c r="L258" s="124"/>
      <c r="M258" s="143"/>
      <c r="N258" s="71"/>
    </row>
    <row r="259" spans="1:14" s="10" customFormat="1" ht="15.75">
      <c r="A259" s="54"/>
      <c r="B259" s="143"/>
      <c r="C259" s="149"/>
      <c r="D259" s="109" t="s">
        <v>646</v>
      </c>
      <c r="E259" s="101" t="s">
        <v>647</v>
      </c>
      <c r="F259" s="102">
        <v>2003</v>
      </c>
      <c r="G259" s="101" t="s">
        <v>150</v>
      </c>
      <c r="H259" s="104">
        <v>100</v>
      </c>
      <c r="I259" s="104">
        <v>99</v>
      </c>
      <c r="J259" s="104">
        <v>100</v>
      </c>
      <c r="K259" s="104">
        <v>100</v>
      </c>
      <c r="L259" s="177">
        <v>399</v>
      </c>
      <c r="M259" s="143"/>
      <c r="N259" s="71"/>
    </row>
    <row r="260" spans="1:14" s="10" customFormat="1" ht="15.75">
      <c r="A260" s="54"/>
      <c r="B260" s="143"/>
      <c r="C260" s="149"/>
      <c r="D260" s="195" t="s">
        <v>535</v>
      </c>
      <c r="E260" s="101" t="s">
        <v>536</v>
      </c>
      <c r="F260" s="113">
        <v>2004</v>
      </c>
      <c r="G260" s="103" t="s">
        <v>150</v>
      </c>
      <c r="H260" s="155">
        <v>100</v>
      </c>
      <c r="I260" s="155">
        <v>100</v>
      </c>
      <c r="J260" s="155">
        <v>100</v>
      </c>
      <c r="K260" s="155">
        <v>99</v>
      </c>
      <c r="L260" s="182">
        <v>399</v>
      </c>
      <c r="M260" s="143"/>
      <c r="N260" s="71"/>
    </row>
    <row r="261" spans="1:14" s="10" customFormat="1" ht="15.75">
      <c r="A261" s="54"/>
      <c r="B261" s="143"/>
      <c r="C261" s="149"/>
      <c r="D261" s="100" t="s">
        <v>634</v>
      </c>
      <c r="E261" s="101" t="s">
        <v>635</v>
      </c>
      <c r="F261" s="102">
        <v>2003</v>
      </c>
      <c r="G261" s="101" t="s">
        <v>150</v>
      </c>
      <c r="H261" s="104">
        <v>96</v>
      </c>
      <c r="I261" s="104">
        <v>96</v>
      </c>
      <c r="J261" s="104">
        <v>96</v>
      </c>
      <c r="K261" s="104">
        <v>100</v>
      </c>
      <c r="L261" s="177">
        <v>388</v>
      </c>
      <c r="M261" s="143"/>
      <c r="N261" s="71"/>
    </row>
    <row r="262" spans="1:14" s="10" customFormat="1" ht="15.75">
      <c r="A262" s="54"/>
      <c r="B262" s="143"/>
      <c r="C262" s="149"/>
      <c r="D262" s="120"/>
      <c r="E262" s="180" t="s">
        <v>150</v>
      </c>
      <c r="F262" s="186"/>
      <c r="G262" s="188"/>
      <c r="H262" s="123"/>
      <c r="I262" s="123"/>
      <c r="J262" s="123"/>
      <c r="K262" s="123"/>
      <c r="L262" s="238">
        <f>SUM(L259:L261)</f>
        <v>1186</v>
      </c>
      <c r="M262" s="143">
        <v>4</v>
      </c>
      <c r="N262" s="71"/>
    </row>
    <row r="263" spans="1:14" s="10" customFormat="1" ht="15.75">
      <c r="A263" s="54"/>
      <c r="B263" s="143"/>
      <c r="C263" s="149"/>
      <c r="D263" s="120"/>
      <c r="E263" s="180"/>
      <c r="F263" s="186"/>
      <c r="G263" s="188"/>
      <c r="H263" s="123"/>
      <c r="I263" s="123"/>
      <c r="J263" s="123"/>
      <c r="K263" s="123"/>
      <c r="L263" s="124"/>
      <c r="M263" s="143"/>
      <c r="N263" s="71"/>
    </row>
    <row r="264" spans="1:14" s="10" customFormat="1" ht="15.75">
      <c r="A264" s="54"/>
      <c r="B264" s="143"/>
      <c r="C264" s="149"/>
      <c r="D264" s="109" t="s">
        <v>624</v>
      </c>
      <c r="E264" s="101" t="s">
        <v>625</v>
      </c>
      <c r="F264" s="101">
        <v>2002</v>
      </c>
      <c r="G264" s="103" t="s">
        <v>469</v>
      </c>
      <c r="H264" s="104">
        <v>99</v>
      </c>
      <c r="I264" s="104">
        <v>100</v>
      </c>
      <c r="J264" s="104">
        <v>100</v>
      </c>
      <c r="K264" s="104">
        <v>98</v>
      </c>
      <c r="L264" s="177">
        <v>397</v>
      </c>
      <c r="M264" s="143"/>
      <c r="N264" s="71"/>
    </row>
    <row r="265" spans="1:14" s="10" customFormat="1" ht="15.75">
      <c r="A265" s="54"/>
      <c r="B265" s="143"/>
      <c r="C265" s="149"/>
      <c r="D265" s="109" t="s">
        <v>544</v>
      </c>
      <c r="E265" s="101" t="s">
        <v>545</v>
      </c>
      <c r="F265" s="148">
        <v>2004</v>
      </c>
      <c r="G265" s="103" t="s">
        <v>469</v>
      </c>
      <c r="H265" s="104">
        <v>96</v>
      </c>
      <c r="I265" s="104">
        <v>100</v>
      </c>
      <c r="J265" s="104">
        <v>97</v>
      </c>
      <c r="K265" s="104">
        <v>98</v>
      </c>
      <c r="L265" s="105">
        <v>391</v>
      </c>
      <c r="M265" s="143"/>
      <c r="N265" s="71"/>
    </row>
    <row r="266" spans="1:14" s="10" customFormat="1" ht="15.75">
      <c r="A266" s="54"/>
      <c r="B266" s="143"/>
      <c r="C266" s="149"/>
      <c r="D266" s="109" t="str">
        <f>HYPERLINK("#kartyx!$A$261:$A$267",'[2]kartyx'!$A$261)</f>
        <v>27/I</v>
      </c>
      <c r="E266" s="101" t="s">
        <v>468</v>
      </c>
      <c r="F266" s="148">
        <v>2008</v>
      </c>
      <c r="G266" s="103" t="s">
        <v>469</v>
      </c>
      <c r="H266" s="104">
        <v>100</v>
      </c>
      <c r="I266" s="104">
        <v>98</v>
      </c>
      <c r="J266" s="104">
        <v>99</v>
      </c>
      <c r="K266" s="104">
        <v>100</v>
      </c>
      <c r="L266" s="105">
        <f>SUM(H266:K266)</f>
        <v>397</v>
      </c>
      <c r="M266" s="143"/>
      <c r="N266" s="71"/>
    </row>
    <row r="267" spans="1:14" s="10" customFormat="1" ht="15.75">
      <c r="A267" s="54"/>
      <c r="B267" s="143"/>
      <c r="C267" s="149"/>
      <c r="D267" s="169"/>
      <c r="E267" s="185" t="s">
        <v>469</v>
      </c>
      <c r="F267" s="186"/>
      <c r="G267" s="188"/>
      <c r="H267" s="123"/>
      <c r="I267" s="123"/>
      <c r="J267" s="123"/>
      <c r="K267" s="123"/>
      <c r="L267" s="238">
        <f>SUM(L264:L266)</f>
        <v>1185</v>
      </c>
      <c r="M267" s="143">
        <v>5</v>
      </c>
      <c r="N267" s="71"/>
    </row>
    <row r="268" spans="1:14" s="10" customFormat="1" ht="15.75">
      <c r="A268" s="54"/>
      <c r="B268" s="143"/>
      <c r="C268" s="149"/>
      <c r="D268" s="169"/>
      <c r="E268" s="189"/>
      <c r="F268" s="186"/>
      <c r="G268" s="188"/>
      <c r="H268" s="123"/>
      <c r="I268" s="123"/>
      <c r="J268" s="123"/>
      <c r="K268" s="123"/>
      <c r="L268" s="124"/>
      <c r="M268" s="143"/>
      <c r="N268" s="71"/>
    </row>
    <row r="269" spans="1:14" s="10" customFormat="1" ht="15.75">
      <c r="A269" s="54"/>
      <c r="B269" s="143"/>
      <c r="C269" s="149"/>
      <c r="D269" s="196" t="s">
        <v>540</v>
      </c>
      <c r="E269" s="101" t="s">
        <v>541</v>
      </c>
      <c r="F269" s="147">
        <v>2005</v>
      </c>
      <c r="G269" s="103" t="s">
        <v>457</v>
      </c>
      <c r="H269" s="104">
        <v>100</v>
      </c>
      <c r="I269" s="104">
        <v>99</v>
      </c>
      <c r="J269" s="104">
        <v>100</v>
      </c>
      <c r="K269" s="104">
        <v>98</v>
      </c>
      <c r="L269" s="105">
        <v>397</v>
      </c>
      <c r="M269" s="143"/>
      <c r="N269" s="71"/>
    </row>
    <row r="270" spans="1:14" s="10" customFormat="1" ht="15.75">
      <c r="A270" s="54"/>
      <c r="B270" s="143"/>
      <c r="C270" s="149"/>
      <c r="D270" s="109" t="s">
        <v>627</v>
      </c>
      <c r="E270" s="101" t="s">
        <v>628</v>
      </c>
      <c r="F270" s="110">
        <v>2003</v>
      </c>
      <c r="G270" s="110" t="s">
        <v>457</v>
      </c>
      <c r="H270" s="104">
        <v>98</v>
      </c>
      <c r="I270" s="104">
        <v>99</v>
      </c>
      <c r="J270" s="104">
        <v>99</v>
      </c>
      <c r="K270" s="104">
        <v>96</v>
      </c>
      <c r="L270" s="177">
        <v>392</v>
      </c>
      <c r="M270" s="143"/>
      <c r="N270" s="71"/>
    </row>
    <row r="271" spans="1:14" s="10" customFormat="1" ht="15.75">
      <c r="A271" s="54"/>
      <c r="B271" s="143"/>
      <c r="C271" s="149"/>
      <c r="D271" s="144" t="s">
        <v>548</v>
      </c>
      <c r="E271" s="101" t="s">
        <v>456</v>
      </c>
      <c r="F271" s="101">
        <v>2005</v>
      </c>
      <c r="G271" s="103" t="s">
        <v>457</v>
      </c>
      <c r="H271" s="104">
        <v>98</v>
      </c>
      <c r="I271" s="104">
        <v>97</v>
      </c>
      <c r="J271" s="104">
        <v>99</v>
      </c>
      <c r="K271" s="104">
        <v>96</v>
      </c>
      <c r="L271" s="105">
        <v>390</v>
      </c>
      <c r="M271" s="143"/>
      <c r="N271" s="71"/>
    </row>
    <row r="272" spans="1:14" s="10" customFormat="1" ht="15.75">
      <c r="A272" s="54"/>
      <c r="B272" s="143"/>
      <c r="C272" s="149"/>
      <c r="D272" s="169"/>
      <c r="E272" s="185" t="s">
        <v>457</v>
      </c>
      <c r="F272" s="186"/>
      <c r="G272" s="190"/>
      <c r="H272" s="123"/>
      <c r="I272" s="123"/>
      <c r="J272" s="123"/>
      <c r="K272" s="123"/>
      <c r="L272" s="238">
        <f>SUM(L269:L271)</f>
        <v>1179</v>
      </c>
      <c r="M272" s="143">
        <v>6</v>
      </c>
      <c r="N272" s="71"/>
    </row>
    <row r="273" spans="1:14" s="10" customFormat="1" ht="15.75">
      <c r="A273" s="54"/>
      <c r="B273" s="143"/>
      <c r="C273" s="149"/>
      <c r="D273" s="169"/>
      <c r="E273" s="185"/>
      <c r="F273" s="186"/>
      <c r="G273" s="190"/>
      <c r="H273" s="123"/>
      <c r="I273" s="123"/>
      <c r="J273" s="123"/>
      <c r="K273" s="123"/>
      <c r="L273" s="124"/>
      <c r="M273" s="143"/>
      <c r="N273" s="71"/>
    </row>
    <row r="274" spans="1:14" s="10" customFormat="1" ht="15.75">
      <c r="A274" s="54"/>
      <c r="B274" s="143"/>
      <c r="C274" s="149"/>
      <c r="D274" s="100" t="str">
        <f>HYPERLINK("#kartyx!$A$531:$A$537",'[2]kartyx'!$A$531)</f>
        <v>26/II</v>
      </c>
      <c r="E274" s="131" t="s">
        <v>636</v>
      </c>
      <c r="F274" s="138">
        <v>2003</v>
      </c>
      <c r="G274" s="128" t="s">
        <v>478</v>
      </c>
      <c r="H274" s="129">
        <f>'[2]kartyx'!$O$532</f>
        <v>94</v>
      </c>
      <c r="I274" s="129">
        <f>'[2]kartyx'!$O$533</f>
        <v>97</v>
      </c>
      <c r="J274" s="129">
        <f>'[2]kartyx'!$O$534</f>
        <v>98</v>
      </c>
      <c r="K274" s="129">
        <f>'[2]kartyx'!$O$535</f>
        <v>98</v>
      </c>
      <c r="L274" s="105">
        <f>SUM(H274:K274)</f>
        <v>387</v>
      </c>
      <c r="M274" s="143"/>
      <c r="N274" s="71"/>
    </row>
    <row r="275" spans="1:14" s="10" customFormat="1" ht="15.75">
      <c r="A275" s="54"/>
      <c r="B275" s="143"/>
      <c r="C275" s="149"/>
      <c r="D275" s="100" t="s">
        <v>579</v>
      </c>
      <c r="E275" s="128" t="s">
        <v>580</v>
      </c>
      <c r="F275" s="127">
        <v>2005</v>
      </c>
      <c r="G275" s="128" t="s">
        <v>478</v>
      </c>
      <c r="H275" s="129">
        <v>100</v>
      </c>
      <c r="I275" s="129">
        <v>99</v>
      </c>
      <c r="J275" s="129">
        <v>99</v>
      </c>
      <c r="K275" s="129">
        <v>99</v>
      </c>
      <c r="L275" s="105">
        <v>397</v>
      </c>
      <c r="M275" s="143"/>
      <c r="N275" s="71"/>
    </row>
    <row r="276" spans="1:14" s="10" customFormat="1" ht="15.75">
      <c r="A276" s="54"/>
      <c r="B276" s="143"/>
      <c r="C276" s="149"/>
      <c r="D276" s="100" t="s">
        <v>591</v>
      </c>
      <c r="E276" s="131" t="s">
        <v>492</v>
      </c>
      <c r="F276" s="96">
        <v>2004</v>
      </c>
      <c r="G276" s="128" t="s">
        <v>478</v>
      </c>
      <c r="H276" s="129">
        <v>98</v>
      </c>
      <c r="I276" s="129">
        <v>99</v>
      </c>
      <c r="J276" s="129">
        <v>98</v>
      </c>
      <c r="K276" s="129">
        <v>98</v>
      </c>
      <c r="L276" s="105">
        <v>393</v>
      </c>
      <c r="M276" s="143"/>
      <c r="N276" s="71"/>
    </row>
    <row r="277" spans="1:14" s="10" customFormat="1" ht="15.75">
      <c r="A277" s="54"/>
      <c r="B277" s="143"/>
      <c r="C277" s="149"/>
      <c r="D277" s="169"/>
      <c r="E277" s="180" t="s">
        <v>723</v>
      </c>
      <c r="F277" s="186"/>
      <c r="G277" s="190"/>
      <c r="H277" s="123"/>
      <c r="I277" s="123"/>
      <c r="J277" s="123"/>
      <c r="K277" s="123"/>
      <c r="L277" s="238">
        <f>SUM(L274:L276)</f>
        <v>1177</v>
      </c>
      <c r="M277" s="143">
        <v>7</v>
      </c>
      <c r="N277" s="71"/>
    </row>
    <row r="278" spans="1:14" s="10" customFormat="1" ht="15.75">
      <c r="A278" s="54"/>
      <c r="B278" s="143"/>
      <c r="C278" s="149"/>
      <c r="D278" s="109"/>
      <c r="E278" s="150"/>
      <c r="F278" s="102"/>
      <c r="G278" s="103"/>
      <c r="H278" s="104"/>
      <c r="I278" s="104"/>
      <c r="J278" s="104"/>
      <c r="K278" s="104"/>
      <c r="L278" s="104"/>
      <c r="M278" s="105"/>
      <c r="N278" s="71"/>
    </row>
    <row r="279" spans="1:14" s="10" customFormat="1" ht="15.75">
      <c r="A279" s="54"/>
      <c r="B279" s="143"/>
      <c r="C279" s="167" t="s">
        <v>724</v>
      </c>
      <c r="D279" s="168"/>
      <c r="E279" s="119"/>
      <c r="F279" s="102"/>
      <c r="G279" s="103"/>
      <c r="H279" s="104"/>
      <c r="I279" s="104"/>
      <c r="J279" s="104"/>
      <c r="K279" s="104"/>
      <c r="L279" s="104"/>
      <c r="M279" s="105"/>
      <c r="N279" s="71"/>
    </row>
    <row r="280" spans="1:14" s="10" customFormat="1" ht="15.75">
      <c r="A280" s="54"/>
      <c r="B280" s="143"/>
      <c r="C280" s="149"/>
      <c r="D280" s="144" t="s">
        <v>683</v>
      </c>
      <c r="E280" s="197" t="s">
        <v>572</v>
      </c>
      <c r="F280" s="198">
        <v>2004</v>
      </c>
      <c r="G280" s="199" t="s">
        <v>469</v>
      </c>
      <c r="H280" s="200">
        <v>104.7</v>
      </c>
      <c r="I280" s="200">
        <v>101.5</v>
      </c>
      <c r="J280" s="200">
        <v>102.2</v>
      </c>
      <c r="K280" s="200">
        <v>101.8</v>
      </c>
      <c r="L280" s="175">
        <v>410.2</v>
      </c>
      <c r="M280" s="184"/>
      <c r="N280" s="71"/>
    </row>
    <row r="281" spans="1:14" s="10" customFormat="1" ht="15.75">
      <c r="A281" s="54"/>
      <c r="B281" s="143"/>
      <c r="C281" s="149"/>
      <c r="D281" s="144" t="s">
        <v>684</v>
      </c>
      <c r="E281" s="197" t="s">
        <v>575</v>
      </c>
      <c r="F281" s="201">
        <v>2004</v>
      </c>
      <c r="G281" s="199" t="s">
        <v>469</v>
      </c>
      <c r="H281" s="200">
        <v>101.7</v>
      </c>
      <c r="I281" s="200">
        <v>101</v>
      </c>
      <c r="J281" s="200">
        <v>100.2</v>
      </c>
      <c r="K281" s="200">
        <v>102.6</v>
      </c>
      <c r="L281" s="175">
        <v>405.5</v>
      </c>
      <c r="M281" s="184"/>
      <c r="N281" s="71"/>
    </row>
    <row r="282" spans="1:14" s="10" customFormat="1" ht="15.75">
      <c r="A282" s="54"/>
      <c r="B282" s="143"/>
      <c r="C282" s="149"/>
      <c r="D282" s="144" t="s">
        <v>672</v>
      </c>
      <c r="E282" s="197" t="s">
        <v>625</v>
      </c>
      <c r="F282" s="197">
        <v>2004</v>
      </c>
      <c r="G282" s="199" t="s">
        <v>469</v>
      </c>
      <c r="H282" s="200">
        <v>95.5</v>
      </c>
      <c r="I282" s="200">
        <v>98.4</v>
      </c>
      <c r="J282" s="200">
        <v>98.8</v>
      </c>
      <c r="K282" s="200">
        <v>101.7</v>
      </c>
      <c r="L282" s="175">
        <v>394.4</v>
      </c>
      <c r="M282" s="184"/>
      <c r="N282" s="71"/>
    </row>
    <row r="283" spans="1:14" s="10" customFormat="1" ht="15.75">
      <c r="A283" s="54"/>
      <c r="B283" s="143"/>
      <c r="C283" s="149"/>
      <c r="D283" s="169"/>
      <c r="E283" s="185" t="s">
        <v>469</v>
      </c>
      <c r="F283" s="186"/>
      <c r="G283" s="186"/>
      <c r="H283" s="123"/>
      <c r="I283" s="123"/>
      <c r="J283" s="123"/>
      <c r="K283" s="123"/>
      <c r="L283" s="202">
        <f>SUM(L280:L282)</f>
        <v>1210.1</v>
      </c>
      <c r="M283" s="143" t="s">
        <v>719</v>
      </c>
      <c r="N283" s="71"/>
    </row>
    <row r="284" spans="1:14" s="10" customFormat="1" ht="15.75">
      <c r="A284" s="54"/>
      <c r="B284" s="143"/>
      <c r="C284" s="149"/>
      <c r="D284" s="169"/>
      <c r="E284" s="187"/>
      <c r="F284" s="186"/>
      <c r="G284" s="186"/>
      <c r="H284" s="123"/>
      <c r="I284" s="123"/>
      <c r="J284" s="123"/>
      <c r="K284" s="123"/>
      <c r="L284" s="124"/>
      <c r="M284" s="143"/>
      <c r="N284" s="71"/>
    </row>
    <row r="285" spans="1:14" s="10" customFormat="1" ht="15.75">
      <c r="A285" s="54"/>
      <c r="B285" s="143"/>
      <c r="C285" s="149"/>
      <c r="D285" s="100" t="s">
        <v>673</v>
      </c>
      <c r="E285" s="101" t="s">
        <v>615</v>
      </c>
      <c r="F285" s="113">
        <v>2002</v>
      </c>
      <c r="G285" s="131" t="s">
        <v>715</v>
      </c>
      <c r="H285" s="104">
        <v>92.2</v>
      </c>
      <c r="I285" s="104">
        <v>96.5</v>
      </c>
      <c r="J285" s="104">
        <v>98.5</v>
      </c>
      <c r="K285" s="104">
        <v>101.2</v>
      </c>
      <c r="L285" s="105">
        <v>388.4</v>
      </c>
      <c r="M285" s="143"/>
      <c r="N285" s="71"/>
    </row>
    <row r="286" spans="1:14" s="10" customFormat="1" ht="15.75">
      <c r="A286" s="54"/>
      <c r="B286" s="143"/>
      <c r="C286" s="149"/>
      <c r="D286" s="100" t="s">
        <v>687</v>
      </c>
      <c r="E286" s="101" t="s">
        <v>662</v>
      </c>
      <c r="F286" s="101">
        <v>2003</v>
      </c>
      <c r="G286" s="131" t="s">
        <v>715</v>
      </c>
      <c r="H286" s="104">
        <v>98.8</v>
      </c>
      <c r="I286" s="104">
        <v>92.4</v>
      </c>
      <c r="J286" s="104">
        <v>99.5</v>
      </c>
      <c r="K286" s="104">
        <v>101.1</v>
      </c>
      <c r="L286" s="177">
        <v>391.79999999999995</v>
      </c>
      <c r="M286" s="143"/>
      <c r="N286" s="71"/>
    </row>
    <row r="287" spans="1:14" s="10" customFormat="1" ht="15.75">
      <c r="A287" s="54"/>
      <c r="B287" s="143"/>
      <c r="C287" s="149"/>
      <c r="D287" s="100" t="s">
        <v>675</v>
      </c>
      <c r="E287" s="101" t="s">
        <v>622</v>
      </c>
      <c r="F287" s="110">
        <v>2003</v>
      </c>
      <c r="G287" s="131" t="s">
        <v>715</v>
      </c>
      <c r="H287" s="104">
        <v>91</v>
      </c>
      <c r="I287" s="104">
        <v>89.7</v>
      </c>
      <c r="J287" s="104">
        <v>87.7</v>
      </c>
      <c r="K287" s="104">
        <v>95.9</v>
      </c>
      <c r="L287" s="105">
        <v>364.29999999999995</v>
      </c>
      <c r="M287" s="143"/>
      <c r="N287" s="71"/>
    </row>
    <row r="288" spans="1:14" s="10" customFormat="1" ht="15.75">
      <c r="A288" s="54"/>
      <c r="B288" s="143"/>
      <c r="C288" s="149"/>
      <c r="D288" s="169"/>
      <c r="E288" s="185" t="s">
        <v>715</v>
      </c>
      <c r="F288" s="186"/>
      <c r="G288" s="188"/>
      <c r="H288" s="123"/>
      <c r="I288" s="123"/>
      <c r="J288" s="123"/>
      <c r="K288" s="123"/>
      <c r="L288" s="124">
        <f>SUM(L285:L287)</f>
        <v>1144.5</v>
      </c>
      <c r="M288" s="143" t="s">
        <v>720</v>
      </c>
      <c r="N288" s="71"/>
    </row>
    <row r="289" spans="1:14" s="10" customFormat="1" ht="15.75">
      <c r="A289" s="54"/>
      <c r="B289" s="143"/>
      <c r="C289" s="149"/>
      <c r="D289" s="169"/>
      <c r="E289" s="189"/>
      <c r="F289" s="186"/>
      <c r="G289" s="188"/>
      <c r="H289" s="123"/>
      <c r="I289" s="123"/>
      <c r="J289" s="123"/>
      <c r="K289" s="123"/>
      <c r="L289" s="124"/>
      <c r="M289" s="143"/>
      <c r="N289" s="71"/>
    </row>
    <row r="290" spans="1:14" s="10" customFormat="1" ht="15.75">
      <c r="A290" s="54"/>
      <c r="B290" s="143"/>
      <c r="C290" s="149"/>
      <c r="D290" s="100" t="s">
        <v>689</v>
      </c>
      <c r="E290" s="101" t="s">
        <v>659</v>
      </c>
      <c r="F290" s="102">
        <v>2002</v>
      </c>
      <c r="G290" s="101" t="s">
        <v>478</v>
      </c>
      <c r="H290" s="174">
        <v>100.7</v>
      </c>
      <c r="I290" s="174">
        <v>95.6</v>
      </c>
      <c r="J290" s="174">
        <v>98.3</v>
      </c>
      <c r="K290" s="174">
        <v>96.2</v>
      </c>
      <c r="L290" s="175">
        <v>390.8</v>
      </c>
      <c r="M290" s="143"/>
      <c r="N290" s="71"/>
    </row>
    <row r="291" spans="1:14" s="10" customFormat="1" ht="15.75">
      <c r="A291" s="54"/>
      <c r="B291" s="143"/>
      <c r="C291" s="149"/>
      <c r="D291" s="173" t="s">
        <v>691</v>
      </c>
      <c r="E291" s="101" t="s">
        <v>692</v>
      </c>
      <c r="F291" s="102">
        <v>2005</v>
      </c>
      <c r="G291" s="101" t="s">
        <v>478</v>
      </c>
      <c r="H291" s="174">
        <v>98.5</v>
      </c>
      <c r="I291" s="174">
        <v>95</v>
      </c>
      <c r="J291" s="174">
        <v>98.5</v>
      </c>
      <c r="K291" s="174">
        <v>96</v>
      </c>
      <c r="L291" s="175">
        <v>388</v>
      </c>
      <c r="M291" s="143"/>
      <c r="N291" s="71"/>
    </row>
    <row r="292" spans="1:14" s="10" customFormat="1" ht="15.75">
      <c r="A292" s="54"/>
      <c r="B292" s="143"/>
      <c r="C292" s="149"/>
      <c r="D292" s="100" t="s">
        <v>674</v>
      </c>
      <c r="E292" s="101" t="s">
        <v>612</v>
      </c>
      <c r="F292" s="102">
        <v>2003</v>
      </c>
      <c r="G292" s="101" t="s">
        <v>478</v>
      </c>
      <c r="H292" s="174">
        <v>92.4</v>
      </c>
      <c r="I292" s="174">
        <v>89.6</v>
      </c>
      <c r="J292" s="174">
        <v>92</v>
      </c>
      <c r="K292" s="174">
        <v>90.7</v>
      </c>
      <c r="L292" s="175">
        <v>364.7</v>
      </c>
      <c r="M292" s="143"/>
      <c r="N292" s="71"/>
    </row>
    <row r="293" spans="1:14" s="10" customFormat="1" ht="15.75">
      <c r="A293" s="54"/>
      <c r="B293" s="143"/>
      <c r="C293" s="149"/>
      <c r="D293" s="169"/>
      <c r="E293" s="180" t="s">
        <v>478</v>
      </c>
      <c r="F293" s="186"/>
      <c r="G293" s="188"/>
      <c r="H293" s="123"/>
      <c r="I293" s="123"/>
      <c r="J293" s="123"/>
      <c r="K293" s="123"/>
      <c r="L293" s="202">
        <f>SUM(L290:L292)</f>
        <v>1143.5</v>
      </c>
      <c r="M293" s="143" t="s">
        <v>721</v>
      </c>
      <c r="N293" s="71"/>
    </row>
    <row r="294" spans="1:14" s="10" customFormat="1" ht="15.75">
      <c r="A294" s="54"/>
      <c r="B294" s="143"/>
      <c r="C294" s="149"/>
      <c r="D294" s="109"/>
      <c r="E294" s="150"/>
      <c r="F294" s="102"/>
      <c r="G294" s="103"/>
      <c r="H294" s="104"/>
      <c r="I294" s="104"/>
      <c r="J294" s="104"/>
      <c r="K294" s="104"/>
      <c r="L294" s="104"/>
      <c r="M294" s="105"/>
      <c r="N294" s="71"/>
    </row>
    <row r="295" spans="1:14" s="10" customFormat="1" ht="18">
      <c r="A295" s="54"/>
      <c r="B295" s="143"/>
      <c r="C295" s="204" t="s">
        <v>75</v>
      </c>
      <c r="D295" s="109"/>
      <c r="E295" s="203" t="s">
        <v>728</v>
      </c>
      <c r="F295" s="204"/>
      <c r="G295" s="205"/>
      <c r="H295" s="104"/>
      <c r="I295" s="104"/>
      <c r="J295" s="104"/>
      <c r="K295" s="104"/>
      <c r="L295" s="104"/>
      <c r="M295" s="105"/>
      <c r="N295" s="71"/>
    </row>
    <row r="296" spans="1:14" s="10" customFormat="1" ht="15.75">
      <c r="A296" s="54"/>
      <c r="B296" s="143"/>
      <c r="C296" s="149"/>
      <c r="D296" s="109"/>
      <c r="E296" s="150"/>
      <c r="F296" s="102"/>
      <c r="G296" s="103"/>
      <c r="H296" s="104"/>
      <c r="I296" s="104"/>
      <c r="J296" s="104"/>
      <c r="K296" s="104"/>
      <c r="L296" s="104"/>
      <c r="M296" s="105"/>
      <c r="N296" s="71"/>
    </row>
    <row r="297" spans="1:14" s="10" customFormat="1" ht="15.75">
      <c r="A297" s="54"/>
      <c r="B297" s="143"/>
      <c r="C297" s="207" t="s">
        <v>734</v>
      </c>
      <c r="D297" s="206"/>
      <c r="E297" s="150"/>
      <c r="F297" s="102"/>
      <c r="G297" s="103"/>
      <c r="H297" s="104"/>
      <c r="I297" s="104"/>
      <c r="J297" s="104"/>
      <c r="K297" s="104"/>
      <c r="L297" s="104"/>
      <c r="M297" s="105"/>
      <c r="N297" s="71"/>
    </row>
    <row r="298" spans="1:14" s="10" customFormat="1" ht="15.75">
      <c r="A298" s="54"/>
      <c r="B298" s="184">
        <v>1</v>
      </c>
      <c r="C298" s="132" t="s">
        <v>729</v>
      </c>
      <c r="D298" s="100" t="s">
        <v>606</v>
      </c>
      <c r="E298" s="150" t="s">
        <v>434</v>
      </c>
      <c r="F298" s="127">
        <v>2004</v>
      </c>
      <c r="G298" s="208" t="s">
        <v>431</v>
      </c>
      <c r="H298" s="104">
        <v>98</v>
      </c>
      <c r="I298" s="104">
        <v>99</v>
      </c>
      <c r="J298" s="104">
        <v>98</v>
      </c>
      <c r="K298" s="209">
        <v>295</v>
      </c>
      <c r="L298" s="104"/>
      <c r="M298" s="105"/>
      <c r="N298" s="71"/>
    </row>
    <row r="299" spans="1:14" s="10" customFormat="1" ht="15.75">
      <c r="A299" s="54"/>
      <c r="B299" s="184">
        <v>2</v>
      </c>
      <c r="C299" s="149" t="s">
        <v>546</v>
      </c>
      <c r="D299" s="100" t="s">
        <v>559</v>
      </c>
      <c r="E299" s="150" t="s">
        <v>437</v>
      </c>
      <c r="F299" s="127">
        <v>2006</v>
      </c>
      <c r="G299" s="210" t="s">
        <v>438</v>
      </c>
      <c r="H299" s="104">
        <v>99</v>
      </c>
      <c r="I299" s="104">
        <v>98</v>
      </c>
      <c r="J299" s="104">
        <v>96</v>
      </c>
      <c r="K299" s="209">
        <v>293</v>
      </c>
      <c r="L299" s="104"/>
      <c r="M299" s="105"/>
      <c r="N299" s="71"/>
    </row>
    <row r="300" spans="1:14" s="10" customFormat="1" ht="15.75">
      <c r="A300" s="54"/>
      <c r="B300" s="184">
        <v>3</v>
      </c>
      <c r="C300" s="99" t="s">
        <v>449</v>
      </c>
      <c r="D300" s="100" t="s">
        <v>730</v>
      </c>
      <c r="E300" s="99" t="s">
        <v>451</v>
      </c>
      <c r="F300" s="102">
        <v>2004</v>
      </c>
      <c r="G300" s="156" t="s">
        <v>505</v>
      </c>
      <c r="H300" s="104">
        <v>94</v>
      </c>
      <c r="I300" s="104">
        <v>97</v>
      </c>
      <c r="J300" s="104">
        <v>96</v>
      </c>
      <c r="K300" s="209">
        <v>287</v>
      </c>
      <c r="L300" s="104"/>
      <c r="M300" s="105"/>
      <c r="N300" s="71"/>
    </row>
    <row r="301" spans="1:14" s="10" customFormat="1" ht="15.75">
      <c r="A301" s="54"/>
      <c r="B301" s="98">
        <v>4</v>
      </c>
      <c r="C301" s="149" t="s">
        <v>452</v>
      </c>
      <c r="D301" s="100" t="s">
        <v>731</v>
      </c>
      <c r="E301" s="150" t="s">
        <v>453</v>
      </c>
      <c r="F301" s="127">
        <v>2005</v>
      </c>
      <c r="G301" s="208" t="s">
        <v>431</v>
      </c>
      <c r="H301" s="104">
        <v>94</v>
      </c>
      <c r="I301" s="104">
        <v>94</v>
      </c>
      <c r="J301" s="104">
        <v>94</v>
      </c>
      <c r="K301" s="209">
        <v>282</v>
      </c>
      <c r="L301" s="104"/>
      <c r="M301" s="105"/>
      <c r="N301" s="71"/>
    </row>
    <row r="302" spans="1:14" s="10" customFormat="1" ht="15.75">
      <c r="A302" s="54"/>
      <c r="B302" s="98">
        <v>5</v>
      </c>
      <c r="C302" s="132" t="s">
        <v>446</v>
      </c>
      <c r="D302" s="100" t="s">
        <v>603</v>
      </c>
      <c r="E302" s="164" t="s">
        <v>448</v>
      </c>
      <c r="F302" s="127">
        <v>2005</v>
      </c>
      <c r="G302" s="166" t="s">
        <v>431</v>
      </c>
      <c r="H302" s="104">
        <v>94</v>
      </c>
      <c r="I302" s="104">
        <v>93</v>
      </c>
      <c r="J302" s="104">
        <v>93</v>
      </c>
      <c r="K302" s="209">
        <v>280</v>
      </c>
      <c r="L302" s="104"/>
      <c r="M302" s="105"/>
      <c r="N302" s="71"/>
    </row>
    <row r="303" spans="1:14" s="10" customFormat="1" ht="15.75">
      <c r="A303" s="54"/>
      <c r="B303" s="98">
        <v>6</v>
      </c>
      <c r="C303" s="108" t="s">
        <v>542</v>
      </c>
      <c r="D303" s="100" t="s">
        <v>732</v>
      </c>
      <c r="E303" s="99" t="s">
        <v>444</v>
      </c>
      <c r="F303" s="102">
        <v>2004</v>
      </c>
      <c r="G303" s="103" t="s">
        <v>461</v>
      </c>
      <c r="H303" s="104">
        <f>'[3]kartyx'!$O$682</f>
        <v>97</v>
      </c>
      <c r="I303" s="104">
        <f>'[3]kartyx'!$O$683</f>
        <v>92</v>
      </c>
      <c r="J303" s="104">
        <f>'[3]kartyx'!$O$684</f>
        <v>91</v>
      </c>
      <c r="K303" s="209">
        <f>SUM(H303:J303)</f>
        <v>280</v>
      </c>
      <c r="L303" s="104"/>
      <c r="M303" s="105"/>
      <c r="N303" s="71"/>
    </row>
    <row r="304" spans="1:14" s="10" customFormat="1" ht="15.75">
      <c r="A304" s="54"/>
      <c r="B304" s="98">
        <v>7</v>
      </c>
      <c r="C304" s="211" t="s">
        <v>458</v>
      </c>
      <c r="D304" s="100" t="s">
        <v>664</v>
      </c>
      <c r="E304" s="99" t="s">
        <v>460</v>
      </c>
      <c r="F304" s="101">
        <v>2006</v>
      </c>
      <c r="G304" s="156" t="s">
        <v>505</v>
      </c>
      <c r="H304" s="104">
        <v>90</v>
      </c>
      <c r="I304" s="104">
        <v>94</v>
      </c>
      <c r="J304" s="104">
        <v>95</v>
      </c>
      <c r="K304" s="209">
        <v>279</v>
      </c>
      <c r="L304" s="104"/>
      <c r="M304" s="105"/>
      <c r="N304" s="71"/>
    </row>
    <row r="305" spans="1:14" s="10" customFormat="1" ht="15.75">
      <c r="A305" s="54"/>
      <c r="B305" s="98">
        <v>8</v>
      </c>
      <c r="C305" s="108" t="s">
        <v>466</v>
      </c>
      <c r="D305" s="109" t="s">
        <v>450</v>
      </c>
      <c r="E305" s="99" t="s">
        <v>468</v>
      </c>
      <c r="F305" s="161">
        <v>2008</v>
      </c>
      <c r="G305" s="208" t="s">
        <v>469</v>
      </c>
      <c r="H305" s="104">
        <v>90</v>
      </c>
      <c r="I305" s="104">
        <v>84</v>
      </c>
      <c r="J305" s="104">
        <v>94</v>
      </c>
      <c r="K305" s="209">
        <v>268</v>
      </c>
      <c r="L305" s="104"/>
      <c r="M305" s="105"/>
      <c r="N305" s="71"/>
    </row>
    <row r="306" spans="1:14" s="10" customFormat="1" ht="15.75">
      <c r="A306" s="54"/>
      <c r="B306" s="98">
        <v>9</v>
      </c>
      <c r="C306" s="99" t="s">
        <v>484</v>
      </c>
      <c r="D306" s="100" t="s">
        <v>646</v>
      </c>
      <c r="E306" s="99" t="s">
        <v>486</v>
      </c>
      <c r="F306" s="101">
        <v>2009</v>
      </c>
      <c r="G306" s="156" t="s">
        <v>469</v>
      </c>
      <c r="H306" s="104">
        <v>86</v>
      </c>
      <c r="I306" s="104">
        <v>71</v>
      </c>
      <c r="J306" s="104">
        <v>89</v>
      </c>
      <c r="K306" s="209">
        <v>246</v>
      </c>
      <c r="L306" s="104"/>
      <c r="M306" s="105"/>
      <c r="N306" s="71"/>
    </row>
    <row r="307" spans="1:14" s="10" customFormat="1" ht="15.75">
      <c r="A307" s="54"/>
      <c r="B307" s="98">
        <v>10</v>
      </c>
      <c r="C307" s="99" t="s">
        <v>475</v>
      </c>
      <c r="D307" s="100" t="s">
        <v>733</v>
      </c>
      <c r="E307" s="99" t="s">
        <v>477</v>
      </c>
      <c r="F307" s="113">
        <v>2006</v>
      </c>
      <c r="G307" s="99" t="s">
        <v>478</v>
      </c>
      <c r="H307" s="104">
        <v>70</v>
      </c>
      <c r="I307" s="104">
        <v>62</v>
      </c>
      <c r="J307" s="104">
        <v>53</v>
      </c>
      <c r="K307" s="209">
        <v>185</v>
      </c>
      <c r="L307" s="104"/>
      <c r="M307" s="105"/>
      <c r="N307" s="71"/>
    </row>
    <row r="308" spans="1:14" s="10" customFormat="1" ht="15.75">
      <c r="A308" s="54"/>
      <c r="B308" s="143"/>
      <c r="C308" s="149"/>
      <c r="D308" s="109"/>
      <c r="E308" s="150"/>
      <c r="F308" s="102"/>
      <c r="G308" s="103"/>
      <c r="H308" s="104"/>
      <c r="I308" s="104"/>
      <c r="J308" s="104"/>
      <c r="K308" s="104"/>
      <c r="L308" s="104"/>
      <c r="M308" s="105"/>
      <c r="N308" s="71"/>
    </row>
    <row r="309" spans="1:14" s="10" customFormat="1" ht="15.75">
      <c r="A309" s="54"/>
      <c r="B309" s="143"/>
      <c r="C309" s="149"/>
      <c r="D309" s="206" t="s">
        <v>735</v>
      </c>
      <c r="E309" s="150"/>
      <c r="F309" s="102"/>
      <c r="G309" s="103"/>
      <c r="H309" s="104"/>
      <c r="I309" s="104"/>
      <c r="J309" s="104"/>
      <c r="K309" s="104"/>
      <c r="L309" s="104"/>
      <c r="M309" s="105"/>
      <c r="N309" s="71"/>
    </row>
    <row r="310" spans="1:14" s="10" customFormat="1" ht="15.75">
      <c r="A310" s="54"/>
      <c r="B310" s="143">
        <v>1</v>
      </c>
      <c r="C310" s="132" t="s">
        <v>497</v>
      </c>
      <c r="D310" s="100" t="s">
        <v>514</v>
      </c>
      <c r="E310" s="150" t="s">
        <v>577</v>
      </c>
      <c r="F310" s="127">
        <v>2005</v>
      </c>
      <c r="G310" s="208" t="s">
        <v>431</v>
      </c>
      <c r="H310" s="104">
        <v>96</v>
      </c>
      <c r="I310" s="104">
        <v>98</v>
      </c>
      <c r="J310" s="104">
        <v>100</v>
      </c>
      <c r="K310" s="209">
        <v>294</v>
      </c>
      <c r="L310" s="104"/>
      <c r="M310" s="105"/>
      <c r="N310" s="71"/>
    </row>
    <row r="311" spans="1:14" s="10" customFormat="1" ht="15.75">
      <c r="A311" s="54"/>
      <c r="B311" s="143">
        <v>2</v>
      </c>
      <c r="C311" s="132" t="s">
        <v>493</v>
      </c>
      <c r="D311" s="100" t="s">
        <v>447</v>
      </c>
      <c r="E311" s="150" t="s">
        <v>495</v>
      </c>
      <c r="F311" s="127">
        <v>2005</v>
      </c>
      <c r="G311" s="208" t="s">
        <v>431</v>
      </c>
      <c r="H311" s="104">
        <v>95</v>
      </c>
      <c r="I311" s="104">
        <v>99</v>
      </c>
      <c r="J311" s="104">
        <v>99</v>
      </c>
      <c r="K311" s="209">
        <v>293</v>
      </c>
      <c r="L311" s="104"/>
      <c r="M311" s="105"/>
      <c r="N311" s="71"/>
    </row>
    <row r="312" spans="1:14" s="10" customFormat="1" ht="15.75">
      <c r="A312" s="54"/>
      <c r="B312" s="143">
        <v>3</v>
      </c>
      <c r="C312" s="99" t="s">
        <v>490</v>
      </c>
      <c r="D312" s="100" t="s">
        <v>641</v>
      </c>
      <c r="E312" s="156" t="s">
        <v>492</v>
      </c>
      <c r="F312" s="113">
        <v>2005</v>
      </c>
      <c r="G312" s="99" t="s">
        <v>478</v>
      </c>
      <c r="H312" s="104">
        <v>98</v>
      </c>
      <c r="I312" s="104">
        <v>99</v>
      </c>
      <c r="J312" s="104">
        <v>95</v>
      </c>
      <c r="K312" s="209">
        <v>292</v>
      </c>
      <c r="L312" s="104"/>
      <c r="M312" s="105"/>
      <c r="N312" s="71"/>
    </row>
    <row r="313" spans="1:14" s="10" customFormat="1" ht="15.75">
      <c r="A313" s="54"/>
      <c r="B313" s="143">
        <v>4</v>
      </c>
      <c r="C313" s="212" t="s">
        <v>487</v>
      </c>
      <c r="D313" s="109" t="s">
        <v>624</v>
      </c>
      <c r="E313" s="212" t="s">
        <v>489</v>
      </c>
      <c r="F313" s="213">
        <v>2004</v>
      </c>
      <c r="G313" s="99" t="s">
        <v>438</v>
      </c>
      <c r="H313" s="104">
        <v>93</v>
      </c>
      <c r="I313" s="104">
        <v>95</v>
      </c>
      <c r="J313" s="104">
        <v>94</v>
      </c>
      <c r="K313" s="209">
        <v>282</v>
      </c>
      <c r="L313" s="104"/>
      <c r="M313" s="105"/>
      <c r="N313" s="71"/>
    </row>
    <row r="314" spans="1:14" s="10" customFormat="1" ht="15.75">
      <c r="A314" s="54"/>
      <c r="B314" s="143">
        <v>5</v>
      </c>
      <c r="C314" s="132" t="s">
        <v>736</v>
      </c>
      <c r="D314" s="100" t="s">
        <v>579</v>
      </c>
      <c r="E314" s="164" t="s">
        <v>515</v>
      </c>
      <c r="F314" s="127">
        <v>2007</v>
      </c>
      <c r="G314" s="208" t="s">
        <v>431</v>
      </c>
      <c r="H314" s="104">
        <v>96</v>
      </c>
      <c r="I314" s="104">
        <v>90</v>
      </c>
      <c r="J314" s="104">
        <v>94</v>
      </c>
      <c r="K314" s="209">
        <v>280</v>
      </c>
      <c r="L314" s="104"/>
      <c r="M314" s="105"/>
      <c r="N314" s="71"/>
    </row>
    <row r="315" spans="1:14" s="10" customFormat="1" ht="15.75">
      <c r="A315" s="54"/>
      <c r="B315" s="143">
        <v>7</v>
      </c>
      <c r="C315" s="211" t="s">
        <v>737</v>
      </c>
      <c r="D315" s="100" t="s">
        <v>599</v>
      </c>
      <c r="E315" s="99" t="s">
        <v>738</v>
      </c>
      <c r="F315" s="101">
        <v>2004</v>
      </c>
      <c r="G315" s="156" t="s">
        <v>505</v>
      </c>
      <c r="H315" s="104">
        <v>89</v>
      </c>
      <c r="I315" s="104">
        <v>91</v>
      </c>
      <c r="J315" s="104">
        <v>98</v>
      </c>
      <c r="K315" s="209">
        <v>278</v>
      </c>
      <c r="L315" s="104"/>
      <c r="M315" s="105"/>
      <c r="N315" s="71"/>
    </row>
    <row r="316" spans="1:14" s="10" customFormat="1" ht="15.75">
      <c r="A316" s="54"/>
      <c r="B316" s="143">
        <v>8</v>
      </c>
      <c r="C316" s="99"/>
      <c r="D316" s="100" t="s">
        <v>592</v>
      </c>
      <c r="E316" s="99" t="s">
        <v>513</v>
      </c>
      <c r="F316" s="113">
        <v>2005</v>
      </c>
      <c r="G316" s="156" t="s">
        <v>505</v>
      </c>
      <c r="H316" s="104">
        <v>91</v>
      </c>
      <c r="I316" s="104">
        <v>91</v>
      </c>
      <c r="J316" s="104">
        <v>95</v>
      </c>
      <c r="K316" s="209">
        <v>277</v>
      </c>
      <c r="L316" s="104"/>
      <c r="M316" s="105"/>
      <c r="N316" s="71"/>
    </row>
    <row r="317" spans="1:14" s="10" customFormat="1" ht="15.75">
      <c r="A317" s="54"/>
      <c r="B317" s="143">
        <v>9</v>
      </c>
      <c r="C317" s="151" t="s">
        <v>587</v>
      </c>
      <c r="D317" s="100" t="s">
        <v>548</v>
      </c>
      <c r="E317" s="153" t="s">
        <v>518</v>
      </c>
      <c r="F317" s="165">
        <v>2007</v>
      </c>
      <c r="G317" s="210" t="s">
        <v>438</v>
      </c>
      <c r="H317" s="104">
        <v>90</v>
      </c>
      <c r="I317" s="104">
        <v>89</v>
      </c>
      <c r="J317" s="104">
        <v>89</v>
      </c>
      <c r="K317" s="209">
        <v>268</v>
      </c>
      <c r="L317" s="104"/>
      <c r="M317" s="105"/>
      <c r="N317" s="71"/>
    </row>
    <row r="318" spans="1:14" s="10" customFormat="1" ht="15.75">
      <c r="A318" s="54"/>
      <c r="B318" s="143">
        <v>10</v>
      </c>
      <c r="C318" s="145" t="s">
        <v>739</v>
      </c>
      <c r="D318" s="100" t="s">
        <v>740</v>
      </c>
      <c r="E318" s="112" t="s">
        <v>741</v>
      </c>
      <c r="F318" s="110">
        <v>2006</v>
      </c>
      <c r="G318" s="156" t="s">
        <v>505</v>
      </c>
      <c r="H318" s="104">
        <v>86</v>
      </c>
      <c r="I318" s="104">
        <v>85</v>
      </c>
      <c r="J318" s="104">
        <v>87</v>
      </c>
      <c r="K318" s="209">
        <v>258</v>
      </c>
      <c r="L318" s="104"/>
      <c r="M318" s="105"/>
      <c r="N318" s="71"/>
    </row>
    <row r="319" spans="1:14" s="10" customFormat="1" ht="15.75">
      <c r="A319" s="54"/>
      <c r="B319" s="143">
        <v>11</v>
      </c>
      <c r="C319" s="99" t="s">
        <v>525</v>
      </c>
      <c r="D319" s="100" t="s">
        <v>576</v>
      </c>
      <c r="E319" s="99" t="s">
        <v>527</v>
      </c>
      <c r="F319" s="113">
        <v>2007</v>
      </c>
      <c r="G319" s="99" t="s">
        <v>478</v>
      </c>
      <c r="H319" s="104">
        <v>82</v>
      </c>
      <c r="I319" s="104">
        <v>86</v>
      </c>
      <c r="J319" s="104">
        <v>85</v>
      </c>
      <c r="K319" s="209">
        <v>253</v>
      </c>
      <c r="L319" s="104"/>
      <c r="M319" s="105"/>
      <c r="N319" s="71"/>
    </row>
    <row r="320" spans="1:14" s="10" customFormat="1" ht="15.75">
      <c r="A320" s="54"/>
      <c r="B320" s="143">
        <v>12</v>
      </c>
      <c r="C320" s="99" t="s">
        <v>742</v>
      </c>
      <c r="D320" s="100" t="s">
        <v>653</v>
      </c>
      <c r="E320" s="99" t="s">
        <v>654</v>
      </c>
      <c r="F320" s="113">
        <v>2005</v>
      </c>
      <c r="G320" s="99" t="s">
        <v>478</v>
      </c>
      <c r="H320" s="104">
        <v>84</v>
      </c>
      <c r="I320" s="104">
        <v>78</v>
      </c>
      <c r="J320" s="104">
        <v>84</v>
      </c>
      <c r="K320" s="209">
        <v>246</v>
      </c>
      <c r="L320" s="104"/>
      <c r="M320" s="105"/>
      <c r="N320" s="71"/>
    </row>
    <row r="321" spans="1:14" s="10" customFormat="1" ht="15.75">
      <c r="A321" s="54"/>
      <c r="B321" s="143"/>
      <c r="C321" s="149"/>
      <c r="D321" s="109"/>
      <c r="E321" s="150"/>
      <c r="F321" s="102"/>
      <c r="G321" s="103"/>
      <c r="H321" s="104"/>
      <c r="I321" s="104"/>
      <c r="J321" s="104"/>
      <c r="K321" s="104"/>
      <c r="L321" s="104"/>
      <c r="M321" s="105"/>
      <c r="N321" s="71"/>
    </row>
    <row r="322" spans="1:14" s="10" customFormat="1" ht="15.75">
      <c r="A322" s="54"/>
      <c r="B322" s="95"/>
      <c r="C322" s="167" t="s">
        <v>743</v>
      </c>
      <c r="D322" s="168"/>
      <c r="E322" s="119"/>
      <c r="F322" s="102"/>
      <c r="G322" s="103"/>
      <c r="H322" s="104"/>
      <c r="I322" s="104"/>
      <c r="J322" s="104"/>
      <c r="K322" s="104"/>
      <c r="L322" s="104"/>
      <c r="M322" s="105"/>
      <c r="N322" s="71"/>
    </row>
    <row r="323" spans="1:14" s="10" customFormat="1" ht="15.75">
      <c r="A323" s="54"/>
      <c r="B323" s="214">
        <v>1</v>
      </c>
      <c r="C323" s="157" t="s">
        <v>432</v>
      </c>
      <c r="D323" s="100" t="s">
        <v>744</v>
      </c>
      <c r="E323" s="150" t="s">
        <v>434</v>
      </c>
      <c r="F323" s="127">
        <v>2004</v>
      </c>
      <c r="G323" s="103" t="s">
        <v>431</v>
      </c>
      <c r="H323" s="104">
        <v>100</v>
      </c>
      <c r="I323" s="104">
        <v>100</v>
      </c>
      <c r="J323" s="104">
        <v>99</v>
      </c>
      <c r="K323" s="104">
        <v>100</v>
      </c>
      <c r="L323" s="177">
        <v>399</v>
      </c>
      <c r="M323" s="105"/>
      <c r="N323" s="71"/>
    </row>
    <row r="324" spans="1:14" s="10" customFormat="1" ht="15.75">
      <c r="A324" s="54"/>
      <c r="B324" s="214">
        <v>2</v>
      </c>
      <c r="C324" s="99" t="s">
        <v>537</v>
      </c>
      <c r="D324" s="100" t="s">
        <v>638</v>
      </c>
      <c r="E324" s="99" t="s">
        <v>539</v>
      </c>
      <c r="F324" s="147">
        <v>2004</v>
      </c>
      <c r="G324" s="103" t="s">
        <v>469</v>
      </c>
      <c r="H324" s="104">
        <v>100</v>
      </c>
      <c r="I324" s="104">
        <v>99</v>
      </c>
      <c r="J324" s="104">
        <v>100</v>
      </c>
      <c r="K324" s="104">
        <v>99</v>
      </c>
      <c r="L324" s="177">
        <v>398</v>
      </c>
      <c r="M324" s="105"/>
      <c r="N324" s="71"/>
    </row>
    <row r="325" spans="1:14" s="10" customFormat="1" ht="15.75">
      <c r="A325" s="54"/>
      <c r="B325" s="214">
        <v>3</v>
      </c>
      <c r="C325" s="99" t="s">
        <v>466</v>
      </c>
      <c r="D325" s="100" t="s">
        <v>745</v>
      </c>
      <c r="E325" s="99" t="s">
        <v>468</v>
      </c>
      <c r="F325" s="113">
        <v>2008</v>
      </c>
      <c r="G325" s="103" t="s">
        <v>469</v>
      </c>
      <c r="H325" s="104">
        <v>100</v>
      </c>
      <c r="I325" s="104">
        <v>99</v>
      </c>
      <c r="J325" s="104">
        <v>97</v>
      </c>
      <c r="K325" s="104">
        <v>99</v>
      </c>
      <c r="L325" s="177">
        <v>395</v>
      </c>
      <c r="M325" s="105"/>
      <c r="N325" s="71"/>
    </row>
    <row r="326" spans="1:14" s="10" customFormat="1" ht="15.75">
      <c r="A326" s="54"/>
      <c r="B326" s="214">
        <v>4</v>
      </c>
      <c r="C326" s="108" t="s">
        <v>534</v>
      </c>
      <c r="D326" s="109" t="s">
        <v>746</v>
      </c>
      <c r="E326" s="99" t="s">
        <v>536</v>
      </c>
      <c r="F326" s="96">
        <v>2004</v>
      </c>
      <c r="G326" s="131" t="s">
        <v>150</v>
      </c>
      <c r="H326" s="104">
        <v>96</v>
      </c>
      <c r="I326" s="104">
        <v>99</v>
      </c>
      <c r="J326" s="104">
        <v>99</v>
      </c>
      <c r="K326" s="104">
        <v>100</v>
      </c>
      <c r="L326" s="177">
        <v>394</v>
      </c>
      <c r="M326" s="105"/>
      <c r="N326" s="71"/>
    </row>
    <row r="327" spans="1:14" s="10" customFormat="1" ht="15.75">
      <c r="A327" s="54"/>
      <c r="B327" s="214">
        <v>5</v>
      </c>
      <c r="C327" s="149" t="s">
        <v>493</v>
      </c>
      <c r="D327" s="100" t="s">
        <v>557</v>
      </c>
      <c r="E327" s="164" t="s">
        <v>453</v>
      </c>
      <c r="F327" s="127">
        <v>2005</v>
      </c>
      <c r="G327" s="131" t="s">
        <v>431</v>
      </c>
      <c r="H327" s="104">
        <v>98</v>
      </c>
      <c r="I327" s="104">
        <v>98</v>
      </c>
      <c r="J327" s="104">
        <v>98</v>
      </c>
      <c r="K327" s="104">
        <v>100</v>
      </c>
      <c r="L327" s="177">
        <v>394</v>
      </c>
      <c r="M327" s="105"/>
      <c r="N327" s="71"/>
    </row>
    <row r="328" spans="1:14" s="10" customFormat="1" ht="15.75">
      <c r="A328" s="54"/>
      <c r="B328" s="214">
        <v>6</v>
      </c>
      <c r="C328" s="99" t="s">
        <v>184</v>
      </c>
      <c r="D328" s="109" t="s">
        <v>627</v>
      </c>
      <c r="E328" s="99" t="s">
        <v>541</v>
      </c>
      <c r="F328" s="147">
        <v>2005</v>
      </c>
      <c r="G328" s="103" t="s">
        <v>457</v>
      </c>
      <c r="H328" s="104">
        <v>99</v>
      </c>
      <c r="I328" s="104">
        <v>99</v>
      </c>
      <c r="J328" s="104">
        <v>97</v>
      </c>
      <c r="K328" s="104">
        <v>99</v>
      </c>
      <c r="L328" s="177">
        <v>394</v>
      </c>
      <c r="M328" s="105"/>
      <c r="N328" s="71"/>
    </row>
    <row r="329" spans="1:14" s="10" customFormat="1" ht="15.75">
      <c r="A329" s="54"/>
      <c r="B329" s="214">
        <v>7</v>
      </c>
      <c r="C329" s="108" t="s">
        <v>439</v>
      </c>
      <c r="D329" s="100" t="s">
        <v>747</v>
      </c>
      <c r="E329" s="99" t="s">
        <v>441</v>
      </c>
      <c r="F329" s="102">
        <v>2005</v>
      </c>
      <c r="G329" s="103" t="s">
        <v>442</v>
      </c>
      <c r="H329" s="104">
        <v>100</v>
      </c>
      <c r="I329" s="104">
        <v>95</v>
      </c>
      <c r="J329" s="104">
        <v>97</v>
      </c>
      <c r="K329" s="104">
        <v>99</v>
      </c>
      <c r="L329" s="177">
        <v>391</v>
      </c>
      <c r="M329" s="105"/>
      <c r="N329" s="71"/>
    </row>
    <row r="330" spans="1:14" s="10" customFormat="1" ht="15.75">
      <c r="A330" s="54"/>
      <c r="B330" s="214">
        <v>8</v>
      </c>
      <c r="C330" s="99" t="s">
        <v>543</v>
      </c>
      <c r="D330" s="100" t="s">
        <v>748</v>
      </c>
      <c r="E330" s="99" t="s">
        <v>545</v>
      </c>
      <c r="F330" s="148">
        <v>2004</v>
      </c>
      <c r="G330" s="103" t="s">
        <v>469</v>
      </c>
      <c r="H330" s="104">
        <v>97</v>
      </c>
      <c r="I330" s="104">
        <v>98</v>
      </c>
      <c r="J330" s="104">
        <v>98</v>
      </c>
      <c r="K330" s="104">
        <v>98</v>
      </c>
      <c r="L330" s="177">
        <v>391</v>
      </c>
      <c r="M330" s="105"/>
      <c r="N330" s="71"/>
    </row>
    <row r="331" spans="1:14" s="10" customFormat="1" ht="15.75">
      <c r="A331" s="54"/>
      <c r="B331" s="214">
        <v>9</v>
      </c>
      <c r="C331" s="212"/>
      <c r="D331" s="109" t="s">
        <v>565</v>
      </c>
      <c r="E331" s="99" t="s">
        <v>749</v>
      </c>
      <c r="F331" s="96">
        <v>2004</v>
      </c>
      <c r="G331" s="131" t="s">
        <v>150</v>
      </c>
      <c r="H331" s="104">
        <v>97</v>
      </c>
      <c r="I331" s="104">
        <v>99</v>
      </c>
      <c r="J331" s="104">
        <v>97</v>
      </c>
      <c r="K331" s="104">
        <v>98</v>
      </c>
      <c r="L331" s="177">
        <v>391</v>
      </c>
      <c r="M331" s="105"/>
      <c r="N331" s="71"/>
    </row>
    <row r="332" spans="1:14" s="10" customFormat="1" ht="15.75">
      <c r="A332" s="54"/>
      <c r="B332" s="214">
        <v>10</v>
      </c>
      <c r="C332" s="149" t="s">
        <v>546</v>
      </c>
      <c r="D332" s="159" t="s">
        <v>562</v>
      </c>
      <c r="E332" s="150" t="s">
        <v>437</v>
      </c>
      <c r="F332" s="127">
        <v>2006</v>
      </c>
      <c r="G332" s="128" t="s">
        <v>438</v>
      </c>
      <c r="H332" s="155">
        <v>96</v>
      </c>
      <c r="I332" s="155">
        <v>99</v>
      </c>
      <c r="J332" s="155">
        <v>98</v>
      </c>
      <c r="K332" s="155">
        <v>96</v>
      </c>
      <c r="L332" s="177">
        <v>389</v>
      </c>
      <c r="M332" s="105"/>
      <c r="N332" s="71"/>
    </row>
    <row r="333" spans="1:14" s="10" customFormat="1" ht="15.75">
      <c r="A333" s="54"/>
      <c r="B333" s="214">
        <v>11</v>
      </c>
      <c r="C333" s="145"/>
      <c r="D333" s="100" t="s">
        <v>621</v>
      </c>
      <c r="E333" s="164" t="s">
        <v>444</v>
      </c>
      <c r="F333" s="127">
        <v>2004</v>
      </c>
      <c r="G333" s="103" t="s">
        <v>505</v>
      </c>
      <c r="H333" s="104">
        <v>98</v>
      </c>
      <c r="I333" s="104">
        <v>99</v>
      </c>
      <c r="J333" s="104">
        <v>93</v>
      </c>
      <c r="K333" s="104">
        <v>98</v>
      </c>
      <c r="L333" s="177">
        <v>388</v>
      </c>
      <c r="M333" s="105"/>
      <c r="N333" s="71"/>
    </row>
    <row r="334" spans="1:14" s="10" customFormat="1" ht="15.75">
      <c r="A334" s="54"/>
      <c r="B334" s="214">
        <v>12</v>
      </c>
      <c r="C334" s="99" t="s">
        <v>454</v>
      </c>
      <c r="D334" s="100" t="s">
        <v>467</v>
      </c>
      <c r="E334" s="99" t="s">
        <v>456</v>
      </c>
      <c r="F334" s="101">
        <v>2005</v>
      </c>
      <c r="G334" s="103" t="s">
        <v>457</v>
      </c>
      <c r="H334" s="104">
        <v>98</v>
      </c>
      <c r="I334" s="104">
        <v>99</v>
      </c>
      <c r="J334" s="104">
        <v>95</v>
      </c>
      <c r="K334" s="104">
        <v>95</v>
      </c>
      <c r="L334" s="177">
        <v>387</v>
      </c>
      <c r="M334" s="105"/>
      <c r="N334" s="71"/>
    </row>
    <row r="335" spans="1:14" s="10" customFormat="1" ht="15.75">
      <c r="A335" s="54"/>
      <c r="B335" s="214">
        <v>13</v>
      </c>
      <c r="C335" s="99"/>
      <c r="D335" s="100" t="s">
        <v>617</v>
      </c>
      <c r="E335" s="99" t="s">
        <v>561</v>
      </c>
      <c r="F335" s="161">
        <v>2004</v>
      </c>
      <c r="G335" s="131" t="s">
        <v>551</v>
      </c>
      <c r="H335" s="104">
        <v>96</v>
      </c>
      <c r="I335" s="104">
        <v>98</v>
      </c>
      <c r="J335" s="104">
        <v>95</v>
      </c>
      <c r="K335" s="104">
        <v>96</v>
      </c>
      <c r="L335" s="177">
        <v>385</v>
      </c>
      <c r="M335" s="105"/>
      <c r="N335" s="71"/>
    </row>
    <row r="336" spans="1:14" s="10" customFormat="1" ht="15.75">
      <c r="A336" s="54"/>
      <c r="B336" s="214">
        <v>14</v>
      </c>
      <c r="C336" s="99" t="s">
        <v>449</v>
      </c>
      <c r="D336" s="100" t="s">
        <v>596</v>
      </c>
      <c r="E336" s="99" t="s">
        <v>451</v>
      </c>
      <c r="F336" s="102">
        <v>2004</v>
      </c>
      <c r="G336" s="103" t="s">
        <v>505</v>
      </c>
      <c r="H336" s="104">
        <v>96</v>
      </c>
      <c r="I336" s="104">
        <v>95</v>
      </c>
      <c r="J336" s="104">
        <v>96</v>
      </c>
      <c r="K336" s="104">
        <v>96</v>
      </c>
      <c r="L336" s="177">
        <v>383</v>
      </c>
      <c r="M336" s="105"/>
      <c r="N336" s="71"/>
    </row>
    <row r="337" spans="1:14" s="10" customFormat="1" ht="15.75">
      <c r="A337" s="54"/>
      <c r="B337" s="214">
        <v>15</v>
      </c>
      <c r="C337" s="132"/>
      <c r="D337" s="100" t="s">
        <v>591</v>
      </c>
      <c r="E337" s="99" t="s">
        <v>550</v>
      </c>
      <c r="F337" s="162">
        <v>2008</v>
      </c>
      <c r="G337" s="131" t="s">
        <v>551</v>
      </c>
      <c r="H337" s="104">
        <v>96</v>
      </c>
      <c r="I337" s="104">
        <v>93</v>
      </c>
      <c r="J337" s="104">
        <v>96</v>
      </c>
      <c r="K337" s="104">
        <v>96</v>
      </c>
      <c r="L337" s="177">
        <v>381</v>
      </c>
      <c r="M337" s="105"/>
      <c r="N337" s="71"/>
    </row>
    <row r="338" spans="1:14" s="10" customFormat="1" ht="15.75">
      <c r="A338" s="54"/>
      <c r="B338" s="214">
        <v>16</v>
      </c>
      <c r="C338" s="108" t="s">
        <v>552</v>
      </c>
      <c r="D338" s="100" t="s">
        <v>602</v>
      </c>
      <c r="E338" s="112" t="s">
        <v>553</v>
      </c>
      <c r="F338" s="110">
        <v>2004</v>
      </c>
      <c r="G338" s="103" t="s">
        <v>505</v>
      </c>
      <c r="H338" s="104">
        <v>97</v>
      </c>
      <c r="I338" s="104">
        <v>94</v>
      </c>
      <c r="J338" s="104">
        <v>97</v>
      </c>
      <c r="K338" s="104">
        <v>93</v>
      </c>
      <c r="L338" s="177">
        <v>381</v>
      </c>
      <c r="M338" s="105"/>
      <c r="N338" s="71"/>
    </row>
    <row r="339" spans="1:14" s="10" customFormat="1" ht="15.75">
      <c r="A339" s="54"/>
      <c r="B339" s="214">
        <v>17</v>
      </c>
      <c r="C339" s="99" t="s">
        <v>458</v>
      </c>
      <c r="D339" s="100" t="s">
        <v>750</v>
      </c>
      <c r="E339" s="99" t="s">
        <v>460</v>
      </c>
      <c r="F339" s="101">
        <v>2006</v>
      </c>
      <c r="G339" s="103" t="s">
        <v>505</v>
      </c>
      <c r="H339" s="104">
        <v>95</v>
      </c>
      <c r="I339" s="104">
        <v>98</v>
      </c>
      <c r="J339" s="104">
        <v>94</v>
      </c>
      <c r="K339" s="104">
        <v>91</v>
      </c>
      <c r="L339" s="177">
        <v>378</v>
      </c>
      <c r="M339" s="105"/>
      <c r="N339" s="71"/>
    </row>
    <row r="340" spans="1:14" s="10" customFormat="1" ht="15.75">
      <c r="A340" s="54"/>
      <c r="B340" s="214">
        <v>18</v>
      </c>
      <c r="C340" s="99" t="s">
        <v>751</v>
      </c>
      <c r="D340" s="100" t="s">
        <v>752</v>
      </c>
      <c r="E340" s="99" t="s">
        <v>753</v>
      </c>
      <c r="F340" s="113">
        <v>2005</v>
      </c>
      <c r="G340" s="103" t="s">
        <v>754</v>
      </c>
      <c r="H340" s="104">
        <v>94</v>
      </c>
      <c r="I340" s="104">
        <v>95</v>
      </c>
      <c r="J340" s="104">
        <v>91</v>
      </c>
      <c r="K340" s="104">
        <v>87</v>
      </c>
      <c r="L340" s="177">
        <v>367</v>
      </c>
      <c r="M340" s="105"/>
      <c r="N340" s="71"/>
    </row>
    <row r="341" spans="1:14" s="10" customFormat="1" ht="15.75">
      <c r="A341" s="54"/>
      <c r="B341" s="143"/>
      <c r="C341" s="149"/>
      <c r="D341" s="109"/>
      <c r="E341" s="150"/>
      <c r="F341" s="102"/>
      <c r="G341" s="103"/>
      <c r="H341" s="104"/>
      <c r="I341" s="104"/>
      <c r="J341" s="104"/>
      <c r="K341" s="104"/>
      <c r="L341" s="104"/>
      <c r="M341" s="105"/>
      <c r="N341" s="71"/>
    </row>
    <row r="342" spans="1:14" s="10" customFormat="1" ht="15.75">
      <c r="A342" s="54"/>
      <c r="B342" s="143"/>
      <c r="C342" s="95"/>
      <c r="D342" s="167" t="s">
        <v>755</v>
      </c>
      <c r="E342" s="168"/>
      <c r="F342" s="119"/>
      <c r="G342" s="103"/>
      <c r="H342" s="104"/>
      <c r="I342" s="104"/>
      <c r="J342" s="104"/>
      <c r="K342" s="104"/>
      <c r="L342" s="104"/>
      <c r="M342" s="105"/>
      <c r="N342" s="71"/>
    </row>
    <row r="343" spans="1:14" s="10" customFormat="1" ht="15.75">
      <c r="A343" s="54"/>
      <c r="B343" s="214">
        <v>1</v>
      </c>
      <c r="C343" s="99" t="s">
        <v>573</v>
      </c>
      <c r="D343" s="109" t="s">
        <v>473</v>
      </c>
      <c r="E343" s="99" t="s">
        <v>575</v>
      </c>
      <c r="F343" s="148">
        <v>2004</v>
      </c>
      <c r="G343" s="103" t="s">
        <v>469</v>
      </c>
      <c r="H343" s="104">
        <v>100</v>
      </c>
      <c r="I343" s="104">
        <v>100</v>
      </c>
      <c r="J343" s="104">
        <v>100</v>
      </c>
      <c r="K343" s="104">
        <v>100</v>
      </c>
      <c r="L343" s="177">
        <v>400</v>
      </c>
      <c r="M343" s="105"/>
      <c r="N343" s="71"/>
    </row>
    <row r="344" spans="1:14" s="10" customFormat="1" ht="15.75">
      <c r="A344" s="54"/>
      <c r="B344" s="214">
        <v>2</v>
      </c>
      <c r="C344" s="132" t="s">
        <v>497</v>
      </c>
      <c r="D344" s="100" t="s">
        <v>459</v>
      </c>
      <c r="E344" s="150" t="s">
        <v>577</v>
      </c>
      <c r="F344" s="127">
        <v>2005</v>
      </c>
      <c r="G344" s="131" t="s">
        <v>431</v>
      </c>
      <c r="H344" s="104">
        <v>100</v>
      </c>
      <c r="I344" s="104">
        <v>99</v>
      </c>
      <c r="J344" s="104">
        <v>100</v>
      </c>
      <c r="K344" s="104">
        <v>100</v>
      </c>
      <c r="L344" s="177">
        <v>399</v>
      </c>
      <c r="M344" s="105"/>
      <c r="N344" s="71"/>
    </row>
    <row r="345" spans="1:14" s="10" customFormat="1" ht="15.75">
      <c r="A345" s="54"/>
      <c r="B345" s="214">
        <v>2</v>
      </c>
      <c r="C345" s="99" t="s">
        <v>570</v>
      </c>
      <c r="D345" s="109" t="s">
        <v>538</v>
      </c>
      <c r="E345" s="99" t="s">
        <v>572</v>
      </c>
      <c r="F345" s="147">
        <v>2004</v>
      </c>
      <c r="G345" s="103" t="s">
        <v>469</v>
      </c>
      <c r="H345" s="104">
        <v>100</v>
      </c>
      <c r="I345" s="104">
        <v>99</v>
      </c>
      <c r="J345" s="104">
        <v>100</v>
      </c>
      <c r="K345" s="104">
        <v>100</v>
      </c>
      <c r="L345" s="177">
        <v>399</v>
      </c>
      <c r="M345" s="105"/>
      <c r="N345" s="71"/>
    </row>
    <row r="346" spans="1:14" s="10" customFormat="1" ht="15.75">
      <c r="A346" s="54"/>
      <c r="B346" s="214">
        <v>4</v>
      </c>
      <c r="C346" s="99" t="s">
        <v>742</v>
      </c>
      <c r="D346" s="100" t="s">
        <v>508</v>
      </c>
      <c r="E346" s="99" t="s">
        <v>654</v>
      </c>
      <c r="F346" s="113">
        <v>2005</v>
      </c>
      <c r="G346" s="101" t="s">
        <v>478</v>
      </c>
      <c r="H346" s="104">
        <v>99</v>
      </c>
      <c r="I346" s="104">
        <v>99</v>
      </c>
      <c r="J346" s="104">
        <v>100</v>
      </c>
      <c r="K346" s="104">
        <v>100</v>
      </c>
      <c r="L346" s="177">
        <v>398</v>
      </c>
      <c r="M346" s="105"/>
      <c r="N346" s="71"/>
    </row>
    <row r="347" spans="1:14" s="10" customFormat="1" ht="15.75">
      <c r="A347" s="54"/>
      <c r="B347" s="214">
        <v>5</v>
      </c>
      <c r="C347" s="99" t="s">
        <v>737</v>
      </c>
      <c r="D347" s="100" t="s">
        <v>512</v>
      </c>
      <c r="E347" s="99" t="s">
        <v>738</v>
      </c>
      <c r="F347" s="101">
        <v>2004</v>
      </c>
      <c r="G347" s="103" t="s">
        <v>505</v>
      </c>
      <c r="H347" s="104">
        <v>99</v>
      </c>
      <c r="I347" s="104">
        <v>100</v>
      </c>
      <c r="J347" s="104">
        <v>98</v>
      </c>
      <c r="K347" s="104">
        <v>100</v>
      </c>
      <c r="L347" s="177">
        <v>397</v>
      </c>
      <c r="M347" s="105"/>
      <c r="N347" s="71"/>
    </row>
    <row r="348" spans="1:14" s="10" customFormat="1" ht="15.75">
      <c r="A348" s="54"/>
      <c r="B348" s="214">
        <v>6</v>
      </c>
      <c r="C348" s="132" t="s">
        <v>493</v>
      </c>
      <c r="D348" s="100" t="s">
        <v>519</v>
      </c>
      <c r="E348" s="150" t="s">
        <v>495</v>
      </c>
      <c r="F348" s="127">
        <v>2005</v>
      </c>
      <c r="G348" s="131" t="s">
        <v>431</v>
      </c>
      <c r="H348" s="104">
        <v>97</v>
      </c>
      <c r="I348" s="104">
        <v>98</v>
      </c>
      <c r="J348" s="104">
        <v>99</v>
      </c>
      <c r="K348" s="104">
        <v>98</v>
      </c>
      <c r="L348" s="177">
        <v>392</v>
      </c>
      <c r="M348" s="105"/>
      <c r="N348" s="71"/>
    </row>
    <row r="349" spans="1:14" s="10" customFormat="1" ht="15.75">
      <c r="A349" s="54"/>
      <c r="B349" s="214">
        <v>7</v>
      </c>
      <c r="C349" s="151" t="s">
        <v>587</v>
      </c>
      <c r="D349" s="159" t="s">
        <v>535</v>
      </c>
      <c r="E349" s="153" t="s">
        <v>518</v>
      </c>
      <c r="F349" s="165">
        <v>2007</v>
      </c>
      <c r="G349" s="128" t="s">
        <v>438</v>
      </c>
      <c r="H349" s="155">
        <v>99</v>
      </c>
      <c r="I349" s="155">
        <v>98</v>
      </c>
      <c r="J349" s="155">
        <v>96</v>
      </c>
      <c r="K349" s="155">
        <v>97</v>
      </c>
      <c r="L349" s="177">
        <v>390</v>
      </c>
      <c r="M349" s="105"/>
      <c r="N349" s="71"/>
    </row>
    <row r="350" spans="1:14" s="10" customFormat="1" ht="15.75">
      <c r="A350" s="54"/>
      <c r="B350" s="214">
        <v>8</v>
      </c>
      <c r="C350" s="149"/>
      <c r="D350" s="100" t="s">
        <v>581</v>
      </c>
      <c r="E350" s="150" t="s">
        <v>593</v>
      </c>
      <c r="F350" s="127">
        <v>2004</v>
      </c>
      <c r="G350" s="131" t="s">
        <v>442</v>
      </c>
      <c r="H350" s="104">
        <v>99</v>
      </c>
      <c r="I350" s="104">
        <v>99</v>
      </c>
      <c r="J350" s="104">
        <v>96</v>
      </c>
      <c r="K350" s="104">
        <v>95</v>
      </c>
      <c r="L350" s="177">
        <v>389</v>
      </c>
      <c r="M350" s="105"/>
      <c r="N350" s="71"/>
    </row>
    <row r="351" spans="1:14" s="10" customFormat="1" ht="15.75">
      <c r="A351" s="54"/>
      <c r="B351" s="214">
        <v>9</v>
      </c>
      <c r="C351" s="99"/>
      <c r="D351" s="100" t="s">
        <v>503</v>
      </c>
      <c r="E351" s="99" t="s">
        <v>513</v>
      </c>
      <c r="F351" s="113">
        <v>2005</v>
      </c>
      <c r="G351" s="103" t="s">
        <v>505</v>
      </c>
      <c r="H351" s="104">
        <v>96</v>
      </c>
      <c r="I351" s="104">
        <v>97</v>
      </c>
      <c r="J351" s="104">
        <v>96</v>
      </c>
      <c r="K351" s="104">
        <v>99</v>
      </c>
      <c r="L351" s="177">
        <v>388</v>
      </c>
      <c r="M351" s="105"/>
      <c r="N351" s="71"/>
    </row>
    <row r="352" spans="1:14" s="10" customFormat="1" ht="15.75">
      <c r="A352" s="54"/>
      <c r="B352" s="214">
        <v>10</v>
      </c>
      <c r="C352" s="99" t="s">
        <v>490</v>
      </c>
      <c r="D352" s="100" t="s">
        <v>506</v>
      </c>
      <c r="E352" s="156" t="s">
        <v>492</v>
      </c>
      <c r="F352" s="113">
        <v>2005</v>
      </c>
      <c r="G352" s="101" t="s">
        <v>478</v>
      </c>
      <c r="H352" s="104">
        <v>99</v>
      </c>
      <c r="I352" s="104">
        <v>94</v>
      </c>
      <c r="J352" s="104">
        <v>98</v>
      </c>
      <c r="K352" s="104">
        <v>95</v>
      </c>
      <c r="L352" s="177">
        <v>386</v>
      </c>
      <c r="M352" s="105"/>
      <c r="N352" s="71"/>
    </row>
    <row r="353" spans="1:14" s="10" customFormat="1" ht="15.75">
      <c r="A353" s="54"/>
      <c r="B353" s="214">
        <v>11</v>
      </c>
      <c r="C353" s="132" t="s">
        <v>756</v>
      </c>
      <c r="D353" s="100" t="s">
        <v>629</v>
      </c>
      <c r="E353" s="164" t="s">
        <v>598</v>
      </c>
      <c r="F353" s="127">
        <v>2004</v>
      </c>
      <c r="G353" s="131" t="s">
        <v>431</v>
      </c>
      <c r="H353" s="104">
        <v>95</v>
      </c>
      <c r="I353" s="104">
        <v>98</v>
      </c>
      <c r="J353" s="104">
        <v>96</v>
      </c>
      <c r="K353" s="104">
        <v>95</v>
      </c>
      <c r="L353" s="177">
        <v>384</v>
      </c>
      <c r="M353" s="105"/>
      <c r="N353" s="71"/>
    </row>
    <row r="354" spans="1:14" s="10" customFormat="1" ht="15.75">
      <c r="A354" s="54"/>
      <c r="B354" s="214">
        <v>12</v>
      </c>
      <c r="C354" s="132"/>
      <c r="D354" s="100" t="s">
        <v>589</v>
      </c>
      <c r="E354" s="112" t="s">
        <v>741</v>
      </c>
      <c r="F354" s="110">
        <v>2006</v>
      </c>
      <c r="G354" s="103" t="s">
        <v>505</v>
      </c>
      <c r="H354" s="104">
        <v>93</v>
      </c>
      <c r="I354" s="104">
        <v>97</v>
      </c>
      <c r="J354" s="104">
        <v>95</v>
      </c>
      <c r="K354" s="104">
        <v>88</v>
      </c>
      <c r="L354" s="177">
        <v>373</v>
      </c>
      <c r="M354" s="105"/>
      <c r="N354" s="71"/>
    </row>
    <row r="355" spans="1:14" s="10" customFormat="1" ht="15.75">
      <c r="A355" s="54"/>
      <c r="B355" s="214">
        <v>13</v>
      </c>
      <c r="C355" s="99"/>
      <c r="D355" s="100" t="s">
        <v>476</v>
      </c>
      <c r="E355" s="99" t="s">
        <v>605</v>
      </c>
      <c r="F355" s="102">
        <v>2005</v>
      </c>
      <c r="G355" s="101" t="s">
        <v>481</v>
      </c>
      <c r="H355" s="104">
        <v>91</v>
      </c>
      <c r="I355" s="104">
        <v>95</v>
      </c>
      <c r="J355" s="104">
        <v>93</v>
      </c>
      <c r="K355" s="104">
        <v>92</v>
      </c>
      <c r="L355" s="177">
        <v>371</v>
      </c>
      <c r="M355" s="105"/>
      <c r="N355" s="71"/>
    </row>
    <row r="356" spans="1:14" s="10" customFormat="1" ht="15.75">
      <c r="A356" s="54"/>
      <c r="B356" s="139"/>
      <c r="C356" s="140"/>
      <c r="D356" s="141"/>
      <c r="E356" s="70"/>
      <c r="F356" s="14"/>
      <c r="G356" s="16"/>
      <c r="H356" s="70"/>
      <c r="I356" s="70"/>
      <c r="J356" s="70"/>
      <c r="K356" s="70"/>
      <c r="L356" s="70"/>
      <c r="M356" s="70"/>
      <c r="N356" s="71"/>
    </row>
    <row r="357" spans="1:228" s="33" customFormat="1" ht="15.75">
      <c r="A357" s="39"/>
      <c r="B357" s="12"/>
      <c r="C357" s="167" t="s">
        <v>757</v>
      </c>
      <c r="D357" s="168"/>
      <c r="E357" s="119"/>
      <c r="F357" s="30"/>
      <c r="G357" s="42"/>
      <c r="H357" s="41"/>
      <c r="I357" s="41"/>
      <c r="J357" s="41"/>
      <c r="K357" s="41"/>
      <c r="L357" s="41"/>
      <c r="M357" s="41"/>
      <c r="N357" s="80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</row>
    <row r="358" spans="2:228" ht="15.75">
      <c r="B358" s="214">
        <v>1</v>
      </c>
      <c r="C358" s="114" t="s">
        <v>610</v>
      </c>
      <c r="D358" s="100" t="s">
        <v>611</v>
      </c>
      <c r="E358" s="215" t="s">
        <v>612</v>
      </c>
      <c r="F358" s="102">
        <v>2003</v>
      </c>
      <c r="G358" s="215" t="s">
        <v>478</v>
      </c>
      <c r="H358" s="104">
        <v>99</v>
      </c>
      <c r="I358" s="104">
        <v>99</v>
      </c>
      <c r="J358" s="104">
        <v>100</v>
      </c>
      <c r="K358" s="104">
        <v>99</v>
      </c>
      <c r="L358" s="177">
        <v>397</v>
      </c>
      <c r="M358" s="41"/>
      <c r="N358" s="79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  <c r="HP358" s="33"/>
      <c r="HQ358" s="33"/>
      <c r="HR358" s="33"/>
      <c r="HS358" s="33"/>
      <c r="HT358" s="33"/>
    </row>
    <row r="359" spans="1:228" s="37" customFormat="1" ht="15.75">
      <c r="A359" s="3"/>
      <c r="B359" s="214">
        <v>2</v>
      </c>
      <c r="C359" s="114" t="s">
        <v>667</v>
      </c>
      <c r="D359" s="159" t="s">
        <v>588</v>
      </c>
      <c r="E359" s="99" t="s">
        <v>669</v>
      </c>
      <c r="F359" s="101">
        <v>2002</v>
      </c>
      <c r="G359" s="156" t="s">
        <v>758</v>
      </c>
      <c r="H359" s="155">
        <v>98</v>
      </c>
      <c r="I359" s="155">
        <v>99</v>
      </c>
      <c r="J359" s="155">
        <v>99</v>
      </c>
      <c r="K359" s="155">
        <v>100</v>
      </c>
      <c r="L359" s="177">
        <v>396</v>
      </c>
      <c r="M359" s="27"/>
      <c r="N359" s="79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</row>
    <row r="360" spans="1:14" s="5" customFormat="1" ht="15.75">
      <c r="A360" s="54"/>
      <c r="B360" s="214">
        <v>3</v>
      </c>
      <c r="C360" s="99"/>
      <c r="D360" s="100" t="s">
        <v>433</v>
      </c>
      <c r="E360" s="150" t="s">
        <v>759</v>
      </c>
      <c r="F360" s="102">
        <v>2003</v>
      </c>
      <c r="G360" s="156" t="s">
        <v>505</v>
      </c>
      <c r="H360" s="104">
        <v>100</v>
      </c>
      <c r="I360" s="104">
        <v>100</v>
      </c>
      <c r="J360" s="104">
        <v>98</v>
      </c>
      <c r="K360" s="104">
        <v>98</v>
      </c>
      <c r="L360" s="177">
        <v>396</v>
      </c>
      <c r="M360" s="25"/>
      <c r="N360" s="25"/>
    </row>
    <row r="361" spans="1:228" s="5" customFormat="1" ht="15.75">
      <c r="A361" s="33"/>
      <c r="B361" s="214">
        <v>4</v>
      </c>
      <c r="C361" s="99" t="s">
        <v>626</v>
      </c>
      <c r="D361" s="109" t="s">
        <v>760</v>
      </c>
      <c r="E361" s="99" t="s">
        <v>628</v>
      </c>
      <c r="F361" s="110">
        <v>2003</v>
      </c>
      <c r="G361" s="179" t="s">
        <v>457</v>
      </c>
      <c r="H361" s="104">
        <v>99</v>
      </c>
      <c r="I361" s="104">
        <v>98</v>
      </c>
      <c r="J361" s="104">
        <v>100</v>
      </c>
      <c r="K361" s="104">
        <v>96</v>
      </c>
      <c r="L361" s="177">
        <v>393</v>
      </c>
      <c r="M361" s="41"/>
      <c r="N361" s="79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  <c r="HP361" s="33"/>
      <c r="HQ361" s="33"/>
      <c r="HR361" s="33"/>
      <c r="HS361" s="33"/>
      <c r="HT361" s="33"/>
    </row>
    <row r="362" spans="2:14" ht="15.75">
      <c r="B362" s="214">
        <v>5</v>
      </c>
      <c r="C362" s="108" t="s">
        <v>637</v>
      </c>
      <c r="D362" s="109" t="s">
        <v>494</v>
      </c>
      <c r="E362" s="215" t="s">
        <v>639</v>
      </c>
      <c r="F362" s="147">
        <v>2003</v>
      </c>
      <c r="G362" s="166" t="s">
        <v>469</v>
      </c>
      <c r="H362" s="104">
        <v>98</v>
      </c>
      <c r="I362" s="104">
        <v>96</v>
      </c>
      <c r="J362" s="104">
        <v>98</v>
      </c>
      <c r="K362" s="104">
        <v>100</v>
      </c>
      <c r="L362" s="177">
        <v>392</v>
      </c>
      <c r="M362" s="41"/>
      <c r="N362" s="79"/>
    </row>
    <row r="363" spans="1:228" s="37" customFormat="1" ht="15.75">
      <c r="A363" s="3"/>
      <c r="B363" s="214">
        <v>6</v>
      </c>
      <c r="C363" s="99" t="s">
        <v>640</v>
      </c>
      <c r="D363" s="100" t="s">
        <v>761</v>
      </c>
      <c r="E363" s="99" t="s">
        <v>642</v>
      </c>
      <c r="F363" s="102">
        <v>2002</v>
      </c>
      <c r="G363" s="99" t="s">
        <v>478</v>
      </c>
      <c r="H363" s="104">
        <v>97</v>
      </c>
      <c r="I363" s="104">
        <v>98</v>
      </c>
      <c r="J363" s="104">
        <v>96</v>
      </c>
      <c r="K363" s="104">
        <v>95</v>
      </c>
      <c r="L363" s="177">
        <v>386</v>
      </c>
      <c r="M363" s="27"/>
      <c r="N363" s="79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</row>
    <row r="364" spans="1:14" s="5" customFormat="1" ht="15.75">
      <c r="A364" s="54"/>
      <c r="B364" s="214">
        <v>7</v>
      </c>
      <c r="C364" s="99" t="s">
        <v>554</v>
      </c>
      <c r="D364" s="100" t="s">
        <v>600</v>
      </c>
      <c r="E364" s="156" t="s">
        <v>762</v>
      </c>
      <c r="F364" s="110">
        <v>2003</v>
      </c>
      <c r="G364" s="99" t="s">
        <v>478</v>
      </c>
      <c r="H364" s="104">
        <v>98</v>
      </c>
      <c r="I364" s="104">
        <v>96</v>
      </c>
      <c r="J364" s="104">
        <v>94</v>
      </c>
      <c r="K364" s="104">
        <v>94</v>
      </c>
      <c r="L364" s="177">
        <v>382</v>
      </c>
      <c r="M364" s="25"/>
      <c r="N364" s="25"/>
    </row>
    <row r="365" spans="2:14" ht="15.75">
      <c r="B365" s="12"/>
      <c r="C365" s="6"/>
      <c r="D365" s="6"/>
      <c r="N365" s="79"/>
    </row>
    <row r="366" spans="2:14" ht="15.75">
      <c r="B366" s="12"/>
      <c r="C366" s="6"/>
      <c r="D366" s="6"/>
      <c r="E366" s="92" t="s">
        <v>763</v>
      </c>
      <c r="N366" s="79"/>
    </row>
    <row r="367" spans="1:228" s="37" customFormat="1" ht="15.75">
      <c r="A367" s="3"/>
      <c r="B367" s="214">
        <v>1</v>
      </c>
      <c r="C367" s="132" t="s">
        <v>764</v>
      </c>
      <c r="D367" s="109" t="s">
        <v>765</v>
      </c>
      <c r="E367" s="164" t="s">
        <v>644</v>
      </c>
      <c r="F367" s="127" t="s">
        <v>766</v>
      </c>
      <c r="G367" s="166" t="s">
        <v>431</v>
      </c>
      <c r="H367" s="104">
        <v>100</v>
      </c>
      <c r="I367" s="104">
        <v>100</v>
      </c>
      <c r="J367" s="104">
        <v>100</v>
      </c>
      <c r="K367" s="104">
        <v>100</v>
      </c>
      <c r="L367" s="177">
        <v>400</v>
      </c>
      <c r="M367" s="1"/>
      <c r="N367" s="4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</row>
    <row r="368" spans="2:14" s="1" customFormat="1" ht="15.75">
      <c r="B368" s="214">
        <v>1</v>
      </c>
      <c r="C368" s="108" t="s">
        <v>645</v>
      </c>
      <c r="D368" s="109" t="s">
        <v>443</v>
      </c>
      <c r="E368" s="99" t="s">
        <v>647</v>
      </c>
      <c r="F368" s="96">
        <v>2003</v>
      </c>
      <c r="G368" s="208" t="s">
        <v>150</v>
      </c>
      <c r="H368" s="104">
        <v>100</v>
      </c>
      <c r="I368" s="104">
        <v>100</v>
      </c>
      <c r="J368" s="104">
        <v>100</v>
      </c>
      <c r="K368" s="104">
        <v>100</v>
      </c>
      <c r="L368" s="177">
        <v>400</v>
      </c>
      <c r="M368" s="27"/>
      <c r="N368" s="27"/>
    </row>
    <row r="369" spans="2:14" s="1" customFormat="1" ht="15.75">
      <c r="B369" s="214">
        <v>3</v>
      </c>
      <c r="C369" s="145" t="s">
        <v>650</v>
      </c>
      <c r="D369" s="109" t="s">
        <v>767</v>
      </c>
      <c r="E369" s="164" t="s">
        <v>651</v>
      </c>
      <c r="F369" s="127">
        <v>2002</v>
      </c>
      <c r="G369" s="166" t="s">
        <v>431</v>
      </c>
      <c r="H369" s="104">
        <v>99</v>
      </c>
      <c r="I369" s="104">
        <v>100</v>
      </c>
      <c r="J369" s="104">
        <v>100</v>
      </c>
      <c r="K369" s="104">
        <v>100</v>
      </c>
      <c r="L369" s="177">
        <v>399</v>
      </c>
      <c r="M369" s="27"/>
      <c r="N369" s="27"/>
    </row>
    <row r="370" spans="2:12" ht="15.75">
      <c r="B370" s="214">
        <v>3</v>
      </c>
      <c r="C370" s="99" t="s">
        <v>768</v>
      </c>
      <c r="D370" s="109" t="s">
        <v>526</v>
      </c>
      <c r="E370" s="99" t="s">
        <v>769</v>
      </c>
      <c r="F370" s="113">
        <v>2003</v>
      </c>
      <c r="G370" s="156" t="s">
        <v>770</v>
      </c>
      <c r="H370" s="104">
        <v>99</v>
      </c>
      <c r="I370" s="104">
        <v>100</v>
      </c>
      <c r="J370" s="104">
        <v>100</v>
      </c>
      <c r="K370" s="104">
        <v>100</v>
      </c>
      <c r="L370" s="177">
        <v>399</v>
      </c>
    </row>
    <row r="371" spans="2:12" ht="15.75">
      <c r="B371" s="214">
        <v>5</v>
      </c>
      <c r="C371" s="145" t="s">
        <v>655</v>
      </c>
      <c r="D371" s="109" t="s">
        <v>614</v>
      </c>
      <c r="E371" s="164" t="s">
        <v>656</v>
      </c>
      <c r="F371" s="127">
        <v>2002</v>
      </c>
      <c r="G371" s="166" t="s">
        <v>431</v>
      </c>
      <c r="H371" s="104">
        <v>100</v>
      </c>
      <c r="I371" s="104">
        <v>99</v>
      </c>
      <c r="J371" s="104">
        <v>100</v>
      </c>
      <c r="K371" s="104">
        <v>100</v>
      </c>
      <c r="L371" s="177">
        <v>399</v>
      </c>
    </row>
    <row r="372" spans="2:12" ht="15.75">
      <c r="B372" s="214">
        <v>7</v>
      </c>
      <c r="C372" s="99" t="s">
        <v>663</v>
      </c>
      <c r="D372" s="152" t="str">
        <f>HYPERLINK("#kartyx!$A$701:$A$707",'[2]kartyx'!$A$701)</f>
        <v>15/III</v>
      </c>
      <c r="E372" s="99" t="s">
        <v>665</v>
      </c>
      <c r="F372" s="231">
        <v>2003</v>
      </c>
      <c r="G372" s="232" t="s">
        <v>505</v>
      </c>
      <c r="H372" s="155">
        <f>'[2]kartyx'!$O$702</f>
        <v>98</v>
      </c>
      <c r="I372" s="155">
        <f>'[2]kartyx'!$O$703</f>
        <v>99</v>
      </c>
      <c r="J372" s="155">
        <f>'[2]kartyx'!$O$704</f>
        <v>98</v>
      </c>
      <c r="K372" s="155">
        <f>'[2]kartyx'!$O$705</f>
        <v>98</v>
      </c>
      <c r="L372" s="222">
        <f>SUM(H372:K372)</f>
        <v>393</v>
      </c>
    </row>
    <row r="373" spans="2:12" ht="15.75">
      <c r="B373" s="214">
        <v>8</v>
      </c>
      <c r="C373" s="99" t="s">
        <v>771</v>
      </c>
      <c r="D373" s="109" t="s">
        <v>491</v>
      </c>
      <c r="E373" s="99" t="s">
        <v>772</v>
      </c>
      <c r="F373" s="113">
        <v>2002</v>
      </c>
      <c r="G373" s="156" t="s">
        <v>770</v>
      </c>
      <c r="H373" s="104">
        <v>97</v>
      </c>
      <c r="I373" s="104">
        <v>98</v>
      </c>
      <c r="J373" s="104">
        <v>99</v>
      </c>
      <c r="K373" s="104">
        <v>97</v>
      </c>
      <c r="L373" s="177">
        <v>391</v>
      </c>
    </row>
    <row r="374" spans="2:12" ht="15.75">
      <c r="B374" s="214">
        <v>9</v>
      </c>
      <c r="C374" s="99" t="s">
        <v>773</v>
      </c>
      <c r="D374" s="109" t="s">
        <v>510</v>
      </c>
      <c r="E374" s="99" t="s">
        <v>774</v>
      </c>
      <c r="F374" s="102">
        <v>2003</v>
      </c>
      <c r="G374" s="99" t="s">
        <v>478</v>
      </c>
      <c r="H374" s="104">
        <v>98</v>
      </c>
      <c r="I374" s="104">
        <v>98</v>
      </c>
      <c r="J374" s="104">
        <v>98</v>
      </c>
      <c r="K374" s="104">
        <v>97</v>
      </c>
      <c r="L374" s="177">
        <v>391</v>
      </c>
    </row>
    <row r="376" spans="3:5" ht="15.75">
      <c r="C376" s="167" t="s">
        <v>775</v>
      </c>
      <c r="D376" s="168"/>
      <c r="E376" s="119"/>
    </row>
    <row r="377" spans="2:13" ht="15.75">
      <c r="B377" s="214">
        <v>1</v>
      </c>
      <c r="C377" s="99" t="s">
        <v>776</v>
      </c>
      <c r="D377" s="100" t="str">
        <f>HYPERLINK("#kartyx!$A$571:$A$577",'[3]kartyx'!$A$571)</f>
        <v>2/III</v>
      </c>
      <c r="E377" s="215" t="s">
        <v>671</v>
      </c>
      <c r="F377" s="102">
        <v>2002</v>
      </c>
      <c r="G377" s="215" t="s">
        <v>481</v>
      </c>
      <c r="H377" s="96">
        <v>100.6</v>
      </c>
      <c r="I377" s="96">
        <v>94.8</v>
      </c>
      <c r="J377" s="96">
        <v>94.1</v>
      </c>
      <c r="K377" s="96">
        <v>98.4</v>
      </c>
      <c r="L377" s="233">
        <f>SUM(H377:K377)</f>
        <v>387.9</v>
      </c>
      <c r="M377" s="96">
        <v>375</v>
      </c>
    </row>
    <row r="378" spans="2:13" ht="15.75">
      <c r="B378" s="214">
        <v>2</v>
      </c>
      <c r="C378" s="137" t="s">
        <v>184</v>
      </c>
      <c r="D378" s="100" t="s">
        <v>703</v>
      </c>
      <c r="E378" s="164" t="s">
        <v>541</v>
      </c>
      <c r="F378" s="127">
        <v>2005</v>
      </c>
      <c r="G378" s="217" t="s">
        <v>168</v>
      </c>
      <c r="H378" s="96">
        <v>85.5</v>
      </c>
      <c r="I378" s="96">
        <v>91.9</v>
      </c>
      <c r="J378" s="96">
        <v>91.5</v>
      </c>
      <c r="K378" s="96">
        <v>89.5</v>
      </c>
      <c r="L378" s="233">
        <f>SUM(H378:K378)</f>
        <v>358.4</v>
      </c>
      <c r="M378" s="218">
        <v>347</v>
      </c>
    </row>
    <row r="379" spans="2:13" ht="15.75">
      <c r="B379" s="214">
        <v>3</v>
      </c>
      <c r="C379" s="108" t="s">
        <v>640</v>
      </c>
      <c r="D379" s="100" t="str">
        <f>HYPERLINK("#kartyx!$A$581:$A$587",'[3]kartyx'!$A$581)</f>
        <v>3/III</v>
      </c>
      <c r="E379" s="215" t="s">
        <v>642</v>
      </c>
      <c r="F379" s="102">
        <v>2002</v>
      </c>
      <c r="G379" s="215" t="s">
        <v>478</v>
      </c>
      <c r="H379" s="96">
        <v>86.7</v>
      </c>
      <c r="I379" s="96">
        <v>91.6</v>
      </c>
      <c r="J379" s="96">
        <v>91.5</v>
      </c>
      <c r="K379" s="96">
        <v>87.9</v>
      </c>
      <c r="L379" s="233">
        <f>SUM(H379:K379)</f>
        <v>357.70000000000005</v>
      </c>
      <c r="M379" s="96">
        <v>343</v>
      </c>
    </row>
    <row r="380" spans="2:13" ht="15.75">
      <c r="B380" s="214">
        <v>4</v>
      </c>
      <c r="C380" s="145" t="s">
        <v>777</v>
      </c>
      <c r="D380" s="100" t="s">
        <v>708</v>
      </c>
      <c r="E380" s="166" t="s">
        <v>628</v>
      </c>
      <c r="F380" s="219">
        <v>2003</v>
      </c>
      <c r="G380" s="217" t="s">
        <v>168</v>
      </c>
      <c r="H380" s="96">
        <v>84.4</v>
      </c>
      <c r="I380" s="96">
        <v>82.9</v>
      </c>
      <c r="J380" s="96">
        <v>87.7</v>
      </c>
      <c r="K380" s="96">
        <v>79.7</v>
      </c>
      <c r="L380" s="233">
        <f>SUM(H380:K380)</f>
        <v>334.7</v>
      </c>
      <c r="M380" s="218">
        <v>315</v>
      </c>
    </row>
    <row r="382" spans="3:5" ht="15.75">
      <c r="C382" s="167" t="s">
        <v>778</v>
      </c>
      <c r="D382" s="168"/>
      <c r="E382" s="119"/>
    </row>
    <row r="383" spans="2:12" ht="15.75">
      <c r="B383" s="220">
        <v>1</v>
      </c>
      <c r="C383" s="108" t="s">
        <v>667</v>
      </c>
      <c r="D383" s="173" t="s">
        <v>668</v>
      </c>
      <c r="E383" s="99" t="s">
        <v>669</v>
      </c>
      <c r="F383" s="101">
        <v>2002</v>
      </c>
      <c r="G383" s="101" t="s">
        <v>619</v>
      </c>
      <c r="H383" s="221">
        <v>188</v>
      </c>
      <c r="I383" s="221">
        <v>197</v>
      </c>
      <c r="J383" s="221">
        <v>193</v>
      </c>
      <c r="K383" s="221"/>
      <c r="L383" s="222">
        <f>SUM(G383:J383)</f>
        <v>578</v>
      </c>
    </row>
    <row r="384" spans="2:12" ht="15.75">
      <c r="B384" s="220">
        <v>2</v>
      </c>
      <c r="C384" s="223" t="s">
        <v>610</v>
      </c>
      <c r="D384" s="173" t="s">
        <v>691</v>
      </c>
      <c r="E384" s="215" t="s">
        <v>612</v>
      </c>
      <c r="F384" s="102">
        <v>2003</v>
      </c>
      <c r="G384" s="101" t="s">
        <v>478</v>
      </c>
      <c r="H384" s="221">
        <v>192</v>
      </c>
      <c r="I384" s="221">
        <v>196</v>
      </c>
      <c r="J384" s="221">
        <v>181</v>
      </c>
      <c r="K384" s="221"/>
      <c r="L384" s="222">
        <f>SUM(G384:J384)</f>
        <v>569</v>
      </c>
    </row>
    <row r="385" spans="2:12" ht="15.75">
      <c r="B385" s="214">
        <v>3</v>
      </c>
      <c r="C385" s="211" t="s">
        <v>613</v>
      </c>
      <c r="D385" s="100" t="s">
        <v>578</v>
      </c>
      <c r="E385" s="99" t="s">
        <v>615</v>
      </c>
      <c r="F385" s="113">
        <v>2002</v>
      </c>
      <c r="G385" s="103" t="s">
        <v>505</v>
      </c>
      <c r="H385" s="221">
        <v>188</v>
      </c>
      <c r="I385" s="221">
        <v>197</v>
      </c>
      <c r="J385" s="221">
        <v>178</v>
      </c>
      <c r="K385" s="221"/>
      <c r="L385" s="224">
        <f>SUM(G385:J385)</f>
        <v>563</v>
      </c>
    </row>
    <row r="386" spans="2:12" ht="15.75">
      <c r="B386" s="214">
        <v>4</v>
      </c>
      <c r="C386" s="99" t="s">
        <v>537</v>
      </c>
      <c r="D386" s="100" t="s">
        <v>675</v>
      </c>
      <c r="E386" s="99" t="s">
        <v>539</v>
      </c>
      <c r="F386" s="101">
        <v>2004</v>
      </c>
      <c r="G386" s="225" t="s">
        <v>426</v>
      </c>
      <c r="H386" s="155">
        <f>HYPERLINK("#k3xx!$D$372:$M$375",'[3]k3xx'!$H$376)</f>
        <v>184</v>
      </c>
      <c r="I386" s="155">
        <f>HYPERLINK("#k3xx!$O$372:$X$375",'[3]k3xx'!$S$376)</f>
        <v>198</v>
      </c>
      <c r="J386" s="155">
        <f>HYPERLINK("#k3xx!$Z$372:$AI$375",'[3]k3xx'!$AD$376)</f>
        <v>180</v>
      </c>
      <c r="K386" s="155"/>
      <c r="L386" s="226">
        <f>SUM(H386:J386)</f>
        <v>562</v>
      </c>
    </row>
    <row r="387" spans="2:12" ht="15.75">
      <c r="B387" s="214">
        <v>5</v>
      </c>
      <c r="C387" s="211" t="s">
        <v>552</v>
      </c>
      <c r="D387" s="100" t="s">
        <v>522</v>
      </c>
      <c r="E387" s="99" t="s">
        <v>759</v>
      </c>
      <c r="F387" s="113">
        <v>2003</v>
      </c>
      <c r="G387" s="103" t="s">
        <v>505</v>
      </c>
      <c r="H387" s="221">
        <v>187</v>
      </c>
      <c r="I387" s="221">
        <v>196</v>
      </c>
      <c r="J387" s="221">
        <v>167</v>
      </c>
      <c r="K387" s="221"/>
      <c r="L387" s="224">
        <f>SUM(G387:J387)</f>
        <v>550</v>
      </c>
    </row>
    <row r="388" spans="2:12" ht="15.75">
      <c r="B388" s="214">
        <v>6</v>
      </c>
      <c r="C388" s="211" t="s">
        <v>620</v>
      </c>
      <c r="D388" s="100" t="s">
        <v>779</v>
      </c>
      <c r="E388" s="99" t="s">
        <v>622</v>
      </c>
      <c r="F388" s="110">
        <v>2003</v>
      </c>
      <c r="G388" s="103" t="s">
        <v>505</v>
      </c>
      <c r="H388" s="221">
        <v>181</v>
      </c>
      <c r="I388" s="221">
        <v>198</v>
      </c>
      <c r="J388" s="221">
        <v>169</v>
      </c>
      <c r="K388" s="221"/>
      <c r="L388" s="224">
        <f>SUM(G388:J388)</f>
        <v>548</v>
      </c>
    </row>
    <row r="389" spans="2:12" ht="15.75">
      <c r="B389" s="214">
        <v>7</v>
      </c>
      <c r="C389" s="99" t="s">
        <v>543</v>
      </c>
      <c r="D389" s="100" t="s">
        <v>673</v>
      </c>
      <c r="E389" s="99" t="s">
        <v>545</v>
      </c>
      <c r="F389" s="148">
        <v>2004</v>
      </c>
      <c r="G389" s="225" t="s">
        <v>469</v>
      </c>
      <c r="H389" s="155">
        <f>HYPERLINK("#k3xx!$D$382:$M$385",'[3]k3xx'!$H$386)</f>
        <v>168</v>
      </c>
      <c r="I389" s="155">
        <f>HYPERLINK("#k3xx!$O$382:$X$385",'[3]k3xx'!$S$386)</f>
        <v>191</v>
      </c>
      <c r="J389" s="155">
        <f>HYPERLINK("#k3xx!$Z$382:$AI$385",'[3]k3xx'!$AD$386)</f>
        <v>160</v>
      </c>
      <c r="K389" s="155"/>
      <c r="L389" s="226">
        <f>SUM(H389:J389)</f>
        <v>519</v>
      </c>
    </row>
    <row r="391" ht="15.75">
      <c r="E391" s="92" t="s">
        <v>763</v>
      </c>
    </row>
    <row r="392" spans="2:12" ht="15.75">
      <c r="B392" s="220">
        <v>1</v>
      </c>
      <c r="C392" s="211" t="s">
        <v>660</v>
      </c>
      <c r="D392" s="100" t="s">
        <v>585</v>
      </c>
      <c r="E392" s="99" t="s">
        <v>662</v>
      </c>
      <c r="F392" s="110">
        <v>2003</v>
      </c>
      <c r="G392" s="110" t="s">
        <v>51</v>
      </c>
      <c r="H392" s="221">
        <v>192</v>
      </c>
      <c r="I392" s="221">
        <v>199</v>
      </c>
      <c r="J392" s="221">
        <v>191</v>
      </c>
      <c r="K392" s="221"/>
      <c r="L392" s="222">
        <f>SUM(G392:J392)</f>
        <v>582</v>
      </c>
    </row>
    <row r="393" spans="2:12" ht="15.75">
      <c r="B393" s="220">
        <v>2</v>
      </c>
      <c r="C393" s="223" t="s">
        <v>685</v>
      </c>
      <c r="D393" s="100" t="s">
        <v>582</v>
      </c>
      <c r="E393" s="215" t="s">
        <v>647</v>
      </c>
      <c r="F393" s="154">
        <v>2003</v>
      </c>
      <c r="G393" s="101" t="s">
        <v>150</v>
      </c>
      <c r="H393" s="155">
        <f>HYPERLINK("#k3xx!$D$402:$M$405",'[3]k3xx'!$H$406)</f>
        <v>197</v>
      </c>
      <c r="I393" s="155">
        <f>HYPERLINK("#k3xx!$O$402:$X$405",'[3]k3xx'!$S$406)</f>
        <v>200</v>
      </c>
      <c r="J393" s="155">
        <f>HYPERLINK("#k3xx!$Z$402:$AI$405",'[3]k3xx'!$AD$406)</f>
        <v>182</v>
      </c>
      <c r="K393" s="155"/>
      <c r="L393" s="226">
        <f>SUM(H393:J393)</f>
        <v>579</v>
      </c>
    </row>
    <row r="394" spans="2:12" ht="15.75">
      <c r="B394" s="214">
        <v>3</v>
      </c>
      <c r="C394" s="211" t="s">
        <v>573</v>
      </c>
      <c r="D394" s="100" t="s">
        <v>684</v>
      </c>
      <c r="E394" s="99" t="s">
        <v>575</v>
      </c>
      <c r="F394" s="148">
        <v>2004</v>
      </c>
      <c r="G394" s="103" t="s">
        <v>469</v>
      </c>
      <c r="H394" s="221">
        <v>191</v>
      </c>
      <c r="I394" s="221">
        <v>198</v>
      </c>
      <c r="J394" s="221">
        <v>189</v>
      </c>
      <c r="K394" s="221"/>
      <c r="L394" s="222">
        <f>SUM(G394:J394)</f>
        <v>578</v>
      </c>
    </row>
    <row r="395" spans="2:12" ht="15.75">
      <c r="B395" s="214">
        <v>4</v>
      </c>
      <c r="C395" s="211" t="s">
        <v>570</v>
      </c>
      <c r="D395" s="100" t="s">
        <v>683</v>
      </c>
      <c r="E395" s="99" t="s">
        <v>572</v>
      </c>
      <c r="F395" s="147">
        <v>2004</v>
      </c>
      <c r="G395" s="103" t="s">
        <v>469</v>
      </c>
      <c r="H395" s="221">
        <v>189</v>
      </c>
      <c r="I395" s="221">
        <v>198</v>
      </c>
      <c r="J395" s="221">
        <v>190</v>
      </c>
      <c r="K395" s="221"/>
      <c r="L395" s="224">
        <f>SUM(G395:J395)</f>
        <v>577</v>
      </c>
    </row>
    <row r="396" spans="2:12" ht="15.75">
      <c r="B396" s="214">
        <v>5</v>
      </c>
      <c r="C396" s="211" t="s">
        <v>695</v>
      </c>
      <c r="D396" s="100" t="s">
        <v>696</v>
      </c>
      <c r="E396" s="99" t="s">
        <v>774</v>
      </c>
      <c r="F396" s="102">
        <v>2003</v>
      </c>
      <c r="G396" s="101" t="s">
        <v>478</v>
      </c>
      <c r="H396" s="221">
        <v>179</v>
      </c>
      <c r="I396" s="221">
        <v>195</v>
      </c>
      <c r="J396" s="221">
        <v>191</v>
      </c>
      <c r="K396" s="221"/>
      <c r="L396" s="222">
        <f>SUM(G396:J396)</f>
        <v>565</v>
      </c>
    </row>
    <row r="397" spans="2:12" ht="15.75">
      <c r="B397" s="214">
        <v>6</v>
      </c>
      <c r="C397" s="211" t="s">
        <v>584</v>
      </c>
      <c r="D397" s="100" t="s">
        <v>463</v>
      </c>
      <c r="E397" s="99" t="s">
        <v>780</v>
      </c>
      <c r="F397" s="102">
        <v>2004</v>
      </c>
      <c r="G397" s="101" t="s">
        <v>465</v>
      </c>
      <c r="H397" s="104">
        <v>180</v>
      </c>
      <c r="I397" s="104">
        <v>197</v>
      </c>
      <c r="J397" s="104">
        <v>184</v>
      </c>
      <c r="K397" s="104"/>
      <c r="L397" s="226">
        <v>561</v>
      </c>
    </row>
    <row r="398" spans="2:12" ht="15.75">
      <c r="B398" s="214">
        <v>7</v>
      </c>
      <c r="C398" s="149" t="s">
        <v>487</v>
      </c>
      <c r="D398" s="100" t="s">
        <v>670</v>
      </c>
      <c r="E398" s="153" t="s">
        <v>489</v>
      </c>
      <c r="F398" s="165">
        <v>2004</v>
      </c>
      <c r="G398" s="128" t="s">
        <v>438</v>
      </c>
      <c r="H398" s="155">
        <f>HYPERLINK("#k3xx!$D$392:$M$395",'[3]k3xx'!$H$396)</f>
        <v>187</v>
      </c>
      <c r="I398" s="155">
        <f>HYPERLINK("#k3xx!$O$392:$X$395",'[3]k3xx'!$S$396)</f>
        <v>193</v>
      </c>
      <c r="J398" s="155">
        <f>HYPERLINK("#k3xx!$Z$392:$AI$395",'[3]k3xx'!$AD$396)</f>
        <v>177</v>
      </c>
      <c r="K398" s="155"/>
      <c r="L398" s="226">
        <f>SUM(H398:J398)</f>
        <v>557</v>
      </c>
    </row>
    <row r="400" spans="3:5" ht="15.75">
      <c r="C400" s="140" t="s">
        <v>698</v>
      </c>
      <c r="D400" s="141"/>
      <c r="E400" s="70"/>
    </row>
    <row r="401" spans="2:12" ht="15.75">
      <c r="B401" s="220">
        <v>1</v>
      </c>
      <c r="C401" s="99" t="s">
        <v>702</v>
      </c>
      <c r="D401" s="100" t="s">
        <v>682</v>
      </c>
      <c r="E401" s="99" t="s">
        <v>704</v>
      </c>
      <c r="F401" s="147">
        <v>2003</v>
      </c>
      <c r="G401" s="234" t="s">
        <v>781</v>
      </c>
      <c r="H401" s="104">
        <f>'[3]kartyx'!$O$562</f>
        <v>69</v>
      </c>
      <c r="I401" s="104">
        <f>'[3]kartyx'!$O$563</f>
        <v>69</v>
      </c>
      <c r="J401" s="104">
        <f>'[3]kartyx'!$O$564</f>
        <v>75</v>
      </c>
      <c r="K401" s="104">
        <f>'[3]kartyx'!$O$565</f>
        <v>80</v>
      </c>
      <c r="L401" s="177">
        <f>SUM(H401:K401)</f>
        <v>293</v>
      </c>
    </row>
    <row r="402" spans="2:12" ht="15.75">
      <c r="B402" s="220">
        <v>2</v>
      </c>
      <c r="C402" s="99" t="s">
        <v>699</v>
      </c>
      <c r="D402" s="100" t="s">
        <v>782</v>
      </c>
      <c r="E402" s="99" t="s">
        <v>701</v>
      </c>
      <c r="F402" s="101">
        <v>2003</v>
      </c>
      <c r="G402" s="103" t="s">
        <v>783</v>
      </c>
      <c r="H402" s="104">
        <f>'[3]kartyx'!$O$532</f>
        <v>85</v>
      </c>
      <c r="I402" s="104">
        <f>'[3]kartyx'!$O$533</f>
        <v>81</v>
      </c>
      <c r="J402" s="104">
        <f>'[3]kartyx'!$O$534</f>
        <v>82</v>
      </c>
      <c r="K402" s="104">
        <f>'[3]kartyx'!$O$535</f>
        <v>76</v>
      </c>
      <c r="L402" s="177">
        <f>SUM(H402:K402)</f>
        <v>324</v>
      </c>
    </row>
    <row r="403" spans="2:12" ht="15.75">
      <c r="B403" s="227"/>
      <c r="C403" s="228"/>
      <c r="D403" s="228"/>
      <c r="E403" s="216"/>
      <c r="F403" s="229"/>
      <c r="G403" s="229"/>
      <c r="H403" s="216"/>
      <c r="I403" s="216"/>
      <c r="J403" s="216"/>
      <c r="K403" s="216"/>
      <c r="L403" s="237"/>
    </row>
    <row r="404" spans="2:12" ht="15.75">
      <c r="B404" s="220">
        <v>1</v>
      </c>
      <c r="C404" s="108" t="s">
        <v>707</v>
      </c>
      <c r="D404" s="100" t="s">
        <v>479</v>
      </c>
      <c r="E404" s="156" t="s">
        <v>709</v>
      </c>
      <c r="F404" s="148">
        <v>2002</v>
      </c>
      <c r="G404" s="101" t="s">
        <v>465</v>
      </c>
      <c r="H404" s="104">
        <v>85</v>
      </c>
      <c r="I404" s="104">
        <v>87</v>
      </c>
      <c r="J404" s="104">
        <v>85</v>
      </c>
      <c r="K404" s="104">
        <v>86</v>
      </c>
      <c r="L404" s="177">
        <v>343</v>
      </c>
    </row>
    <row r="405" spans="2:12" ht="15.75">
      <c r="B405" s="227"/>
      <c r="C405" s="228"/>
      <c r="D405" s="228"/>
      <c r="E405" s="230" t="s">
        <v>784</v>
      </c>
      <c r="F405" s="229"/>
      <c r="G405" s="229"/>
      <c r="H405" s="216"/>
      <c r="I405" s="216"/>
      <c r="J405" s="216"/>
      <c r="K405" s="216"/>
      <c r="L405" s="237"/>
    </row>
    <row r="406" spans="2:12" ht="15.75">
      <c r="B406" s="220">
        <v>1</v>
      </c>
      <c r="C406" s="108" t="s">
        <v>521</v>
      </c>
      <c r="D406" s="100" t="s">
        <v>563</v>
      </c>
      <c r="E406" s="99" t="s">
        <v>523</v>
      </c>
      <c r="F406" s="101">
        <v>2004</v>
      </c>
      <c r="G406" s="101" t="s">
        <v>465</v>
      </c>
      <c r="H406" s="104">
        <v>84</v>
      </c>
      <c r="I406" s="104">
        <v>81</v>
      </c>
      <c r="J406" s="104">
        <v>79</v>
      </c>
      <c r="K406" s="104">
        <v>81</v>
      </c>
      <c r="L406" s="177">
        <v>325</v>
      </c>
    </row>
    <row r="408" spans="3:5" ht="15.75">
      <c r="C408" s="149"/>
      <c r="D408" s="109"/>
      <c r="E408" s="172" t="s">
        <v>711</v>
      </c>
    </row>
    <row r="409" spans="3:5" ht="15.75">
      <c r="C409" s="149"/>
      <c r="D409" s="109"/>
      <c r="E409" s="150"/>
    </row>
    <row r="410" spans="3:5" ht="15.75">
      <c r="C410" s="183" t="s">
        <v>712</v>
      </c>
      <c r="D410" s="183"/>
      <c r="E410" s="183"/>
    </row>
    <row r="411" spans="4:12" ht="15.75">
      <c r="D411" s="100" t="s">
        <v>514</v>
      </c>
      <c r="E411" s="150" t="s">
        <v>577</v>
      </c>
      <c r="F411" s="127">
        <v>2005</v>
      </c>
      <c r="G411" s="131" t="s">
        <v>431</v>
      </c>
      <c r="H411" s="104">
        <v>96</v>
      </c>
      <c r="I411" s="104">
        <v>98</v>
      </c>
      <c r="J411" s="104">
        <v>100</v>
      </c>
      <c r="K411" s="105">
        <v>294</v>
      </c>
      <c r="L411" s="157"/>
    </row>
    <row r="412" spans="4:12" ht="15.75">
      <c r="D412" s="100" t="s">
        <v>447</v>
      </c>
      <c r="E412" s="150" t="s">
        <v>495</v>
      </c>
      <c r="F412" s="127">
        <v>2005</v>
      </c>
      <c r="G412" s="131" t="s">
        <v>431</v>
      </c>
      <c r="H412" s="104">
        <v>95</v>
      </c>
      <c r="I412" s="104">
        <v>99</v>
      </c>
      <c r="J412" s="104">
        <v>99</v>
      </c>
      <c r="K412" s="105">
        <v>293</v>
      </c>
      <c r="L412" s="184"/>
    </row>
    <row r="413" spans="4:12" ht="15.75">
      <c r="D413" s="100" t="s">
        <v>606</v>
      </c>
      <c r="E413" s="150" t="s">
        <v>434</v>
      </c>
      <c r="F413" s="127">
        <v>2004</v>
      </c>
      <c r="G413" s="131" t="s">
        <v>431</v>
      </c>
      <c r="H413" s="104">
        <v>98</v>
      </c>
      <c r="I413" s="104">
        <v>99</v>
      </c>
      <c r="J413" s="104">
        <v>98</v>
      </c>
      <c r="K413" s="105">
        <v>295</v>
      </c>
      <c r="L413" s="184"/>
    </row>
    <row r="414" spans="4:12" ht="15.75">
      <c r="D414" s="120"/>
      <c r="E414" s="185" t="s">
        <v>713</v>
      </c>
      <c r="F414" s="186"/>
      <c r="G414" s="188"/>
      <c r="H414" s="123"/>
      <c r="I414" s="123"/>
      <c r="J414" s="123"/>
      <c r="K414" s="238">
        <f>SUM(K411:K413)</f>
        <v>882</v>
      </c>
      <c r="L414" s="184" t="s">
        <v>719</v>
      </c>
    </row>
    <row r="415" spans="4:12" ht="15.75">
      <c r="D415" s="169"/>
      <c r="E415" s="187"/>
      <c r="F415" s="186"/>
      <c r="G415" s="186"/>
      <c r="H415" s="123"/>
      <c r="I415" s="123"/>
      <c r="J415" s="123"/>
      <c r="K415" s="124"/>
      <c r="L415" s="143"/>
    </row>
    <row r="416" spans="4:12" ht="15.75">
      <c r="D416" s="100" t="s">
        <v>599</v>
      </c>
      <c r="E416" s="99" t="s">
        <v>738</v>
      </c>
      <c r="F416" s="101">
        <v>2004</v>
      </c>
      <c r="G416" s="131" t="s">
        <v>715</v>
      </c>
      <c r="H416" s="104">
        <v>89</v>
      </c>
      <c r="I416" s="104">
        <v>91</v>
      </c>
      <c r="J416" s="104">
        <v>98</v>
      </c>
      <c r="K416" s="105">
        <v>278</v>
      </c>
      <c r="L416" s="143"/>
    </row>
    <row r="417" spans="4:12" ht="15.75">
      <c r="D417" s="100" t="s">
        <v>730</v>
      </c>
      <c r="E417" s="99" t="s">
        <v>451</v>
      </c>
      <c r="F417" s="102">
        <v>2004</v>
      </c>
      <c r="G417" s="131" t="s">
        <v>715</v>
      </c>
      <c r="H417" s="104">
        <v>94</v>
      </c>
      <c r="I417" s="104">
        <v>97</v>
      </c>
      <c r="J417" s="104">
        <v>96</v>
      </c>
      <c r="K417" s="105">
        <v>287</v>
      </c>
      <c r="L417" s="143"/>
    </row>
    <row r="418" spans="4:12" ht="15.75">
      <c r="D418" s="100" t="s">
        <v>732</v>
      </c>
      <c r="E418" s="99" t="s">
        <v>444</v>
      </c>
      <c r="F418" s="102">
        <v>2004</v>
      </c>
      <c r="G418" s="131" t="s">
        <v>715</v>
      </c>
      <c r="H418" s="104">
        <f>'[3]kartyx'!$O$682</f>
        <v>97</v>
      </c>
      <c r="I418" s="104">
        <f>'[3]kartyx'!$O$683</f>
        <v>92</v>
      </c>
      <c r="J418" s="104">
        <f>'[3]kartyx'!$O$684</f>
        <v>91</v>
      </c>
      <c r="K418" s="105">
        <f>SUM(H418:J418)</f>
        <v>280</v>
      </c>
      <c r="L418" s="143"/>
    </row>
    <row r="419" spans="4:12" ht="15.75">
      <c r="D419" s="169"/>
      <c r="E419" s="185" t="s">
        <v>716</v>
      </c>
      <c r="F419" s="186"/>
      <c r="G419" s="186"/>
      <c r="H419" s="123"/>
      <c r="I419" s="123"/>
      <c r="J419" s="123"/>
      <c r="K419" s="238">
        <f>SUM(K416:K418)</f>
        <v>845</v>
      </c>
      <c r="L419" s="143" t="s">
        <v>720</v>
      </c>
    </row>
    <row r="420" spans="4:12" ht="15.75">
      <c r="D420" s="169"/>
      <c r="E420" s="189"/>
      <c r="F420" s="186"/>
      <c r="G420" s="188"/>
      <c r="H420" s="123"/>
      <c r="I420" s="123"/>
      <c r="J420" s="123"/>
      <c r="K420" s="124"/>
      <c r="L420" s="143"/>
    </row>
    <row r="421" spans="4:12" ht="15.75">
      <c r="D421" s="100" t="s">
        <v>548</v>
      </c>
      <c r="E421" s="153" t="s">
        <v>518</v>
      </c>
      <c r="F421" s="165">
        <v>2007</v>
      </c>
      <c r="G421" s="210" t="s">
        <v>438</v>
      </c>
      <c r="H421" s="104">
        <v>90</v>
      </c>
      <c r="I421" s="104">
        <v>89</v>
      </c>
      <c r="J421" s="104">
        <v>89</v>
      </c>
      <c r="K421" s="105">
        <v>268</v>
      </c>
      <c r="L421" s="143"/>
    </row>
    <row r="422" spans="4:12" ht="15.75">
      <c r="D422" s="100" t="s">
        <v>559</v>
      </c>
      <c r="E422" s="150" t="s">
        <v>437</v>
      </c>
      <c r="F422" s="127">
        <v>2006</v>
      </c>
      <c r="G422" s="210" t="s">
        <v>438</v>
      </c>
      <c r="H422" s="104">
        <v>99</v>
      </c>
      <c r="I422" s="104">
        <v>98</v>
      </c>
      <c r="J422" s="104">
        <v>96</v>
      </c>
      <c r="K422" s="105">
        <v>293</v>
      </c>
      <c r="L422" s="143"/>
    </row>
    <row r="423" spans="4:12" ht="15.75">
      <c r="D423" s="109" t="s">
        <v>624</v>
      </c>
      <c r="E423" s="212" t="s">
        <v>489</v>
      </c>
      <c r="F423" s="213">
        <v>2004</v>
      </c>
      <c r="G423" s="99" t="s">
        <v>438</v>
      </c>
      <c r="H423" s="104">
        <v>93</v>
      </c>
      <c r="I423" s="104">
        <v>95</v>
      </c>
      <c r="J423" s="104">
        <v>94</v>
      </c>
      <c r="K423" s="105">
        <v>282</v>
      </c>
      <c r="L423" s="143"/>
    </row>
    <row r="424" spans="4:12" ht="15.75">
      <c r="D424" s="169"/>
      <c r="E424" s="180" t="s">
        <v>438</v>
      </c>
      <c r="F424" s="186"/>
      <c r="G424" s="188"/>
      <c r="H424" s="123"/>
      <c r="I424" s="123"/>
      <c r="J424" s="123"/>
      <c r="K424" s="238">
        <f>SUM(K421:K423)</f>
        <v>843</v>
      </c>
      <c r="L424" s="143" t="s">
        <v>721</v>
      </c>
    </row>
    <row r="425" spans="4:12" ht="15.75">
      <c r="D425" s="169"/>
      <c r="E425" s="189"/>
      <c r="F425" s="186"/>
      <c r="G425" s="188"/>
      <c r="H425" s="123"/>
      <c r="I425" s="123"/>
      <c r="J425" s="123"/>
      <c r="K425" s="124"/>
      <c r="L425" s="143"/>
    </row>
    <row r="426" spans="4:12" ht="15.75">
      <c r="D426" s="100" t="s">
        <v>603</v>
      </c>
      <c r="E426" s="164" t="s">
        <v>448</v>
      </c>
      <c r="F426" s="127">
        <v>2005</v>
      </c>
      <c r="G426" s="103" t="s">
        <v>431</v>
      </c>
      <c r="H426" s="104">
        <v>94</v>
      </c>
      <c r="I426" s="104">
        <v>93</v>
      </c>
      <c r="J426" s="104">
        <v>93</v>
      </c>
      <c r="K426" s="105">
        <v>280</v>
      </c>
      <c r="L426" s="143"/>
    </row>
    <row r="427" spans="4:12" ht="15.75">
      <c r="D427" s="100" t="s">
        <v>579</v>
      </c>
      <c r="E427" s="164" t="s">
        <v>515</v>
      </c>
      <c r="F427" s="127">
        <v>2007</v>
      </c>
      <c r="G427" s="131" t="s">
        <v>431</v>
      </c>
      <c r="H427" s="104">
        <v>96</v>
      </c>
      <c r="I427" s="104">
        <v>90</v>
      </c>
      <c r="J427" s="104">
        <v>94</v>
      </c>
      <c r="K427" s="105">
        <v>280</v>
      </c>
      <c r="L427" s="143"/>
    </row>
    <row r="428" spans="4:12" ht="15.75">
      <c r="D428" s="100" t="s">
        <v>731</v>
      </c>
      <c r="E428" s="150" t="s">
        <v>453</v>
      </c>
      <c r="F428" s="127">
        <v>2005</v>
      </c>
      <c r="G428" s="131" t="s">
        <v>431</v>
      </c>
      <c r="H428" s="104">
        <v>94</v>
      </c>
      <c r="I428" s="104">
        <v>94</v>
      </c>
      <c r="J428" s="104">
        <v>94</v>
      </c>
      <c r="K428" s="105">
        <v>282</v>
      </c>
      <c r="L428" s="143"/>
    </row>
    <row r="429" spans="4:12" ht="15.75">
      <c r="D429" s="169"/>
      <c r="E429" s="191" t="s">
        <v>714</v>
      </c>
      <c r="F429" s="186"/>
      <c r="G429" s="188"/>
      <c r="H429" s="123"/>
      <c r="I429" s="123"/>
      <c r="J429" s="123"/>
      <c r="K429" s="238">
        <f>SUM(K426:K428)</f>
        <v>842</v>
      </c>
      <c r="L429" s="143">
        <v>4</v>
      </c>
    </row>
    <row r="430" spans="4:12" ht="15.75">
      <c r="D430" s="120"/>
      <c r="E430" s="189"/>
      <c r="F430" s="186"/>
      <c r="G430" s="188"/>
      <c r="H430" s="123"/>
      <c r="I430" s="123"/>
      <c r="J430" s="123"/>
      <c r="K430" s="124"/>
      <c r="L430" s="143"/>
    </row>
    <row r="431" spans="4:12" ht="15.75">
      <c r="D431" s="100" t="s">
        <v>641</v>
      </c>
      <c r="E431" s="156" t="s">
        <v>492</v>
      </c>
      <c r="F431" s="113">
        <v>2005</v>
      </c>
      <c r="G431" s="101" t="s">
        <v>478</v>
      </c>
      <c r="H431" s="104">
        <v>98</v>
      </c>
      <c r="I431" s="104">
        <v>99</v>
      </c>
      <c r="J431" s="104">
        <v>95</v>
      </c>
      <c r="K431" s="105">
        <v>292</v>
      </c>
      <c r="L431" s="143"/>
    </row>
    <row r="432" spans="4:12" ht="15.75">
      <c r="D432" s="100" t="s">
        <v>653</v>
      </c>
      <c r="E432" s="99" t="s">
        <v>654</v>
      </c>
      <c r="F432" s="113">
        <v>2005</v>
      </c>
      <c r="G432" s="101" t="s">
        <v>478</v>
      </c>
      <c r="H432" s="104">
        <v>84</v>
      </c>
      <c r="I432" s="104">
        <v>78</v>
      </c>
      <c r="J432" s="104">
        <v>84</v>
      </c>
      <c r="K432" s="105">
        <v>246</v>
      </c>
      <c r="L432" s="143"/>
    </row>
    <row r="433" spans="4:12" ht="15.75">
      <c r="D433" s="100" t="s">
        <v>733</v>
      </c>
      <c r="E433" s="99" t="s">
        <v>477</v>
      </c>
      <c r="F433" s="113">
        <v>2006</v>
      </c>
      <c r="G433" s="101" t="s">
        <v>478</v>
      </c>
      <c r="H433" s="104">
        <v>70</v>
      </c>
      <c r="I433" s="104">
        <v>62</v>
      </c>
      <c r="J433" s="104">
        <v>53</v>
      </c>
      <c r="K433" s="105">
        <v>185</v>
      </c>
      <c r="L433" s="143"/>
    </row>
    <row r="434" spans="4:12" ht="15.75">
      <c r="D434" s="169"/>
      <c r="E434" s="180" t="s">
        <v>478</v>
      </c>
      <c r="F434" s="186"/>
      <c r="G434" s="188"/>
      <c r="H434" s="123"/>
      <c r="I434" s="123"/>
      <c r="J434" s="123"/>
      <c r="K434" s="238">
        <f>SUM(K431:K433)</f>
        <v>723</v>
      </c>
      <c r="L434" s="143">
        <v>5</v>
      </c>
    </row>
    <row r="435" spans="4:12" ht="15.75">
      <c r="D435" s="169"/>
      <c r="E435" s="236"/>
      <c r="F435" s="186"/>
      <c r="G435" s="190"/>
      <c r="H435" s="123"/>
      <c r="I435" s="123"/>
      <c r="J435" s="123"/>
      <c r="K435" s="124"/>
      <c r="L435" s="143"/>
    </row>
    <row r="436" spans="4:12" ht="15.75">
      <c r="D436" s="100" t="s">
        <v>592</v>
      </c>
      <c r="E436" s="99" t="s">
        <v>513</v>
      </c>
      <c r="F436" s="113">
        <v>2005</v>
      </c>
      <c r="G436" s="131" t="s">
        <v>715</v>
      </c>
      <c r="H436" s="104">
        <v>91</v>
      </c>
      <c r="I436" s="104">
        <v>91</v>
      </c>
      <c r="J436" s="104">
        <v>95</v>
      </c>
      <c r="K436" s="105">
        <v>277</v>
      </c>
      <c r="L436" s="143"/>
    </row>
    <row r="437" spans="4:12" ht="15.75">
      <c r="D437" s="100" t="s">
        <v>664</v>
      </c>
      <c r="E437" s="99" t="s">
        <v>460</v>
      </c>
      <c r="F437" s="101">
        <v>2006</v>
      </c>
      <c r="G437" s="131" t="s">
        <v>715</v>
      </c>
      <c r="H437" s="104">
        <v>90</v>
      </c>
      <c r="I437" s="104">
        <v>94</v>
      </c>
      <c r="J437" s="104">
        <v>95</v>
      </c>
      <c r="K437" s="105">
        <v>279</v>
      </c>
      <c r="L437" s="143"/>
    </row>
    <row r="438" spans="4:12" ht="15.75">
      <c r="D438" s="100" t="s">
        <v>740</v>
      </c>
      <c r="E438" s="112" t="s">
        <v>741</v>
      </c>
      <c r="F438" s="110">
        <v>2006</v>
      </c>
      <c r="G438" s="131" t="s">
        <v>715</v>
      </c>
      <c r="H438" s="104">
        <v>86</v>
      </c>
      <c r="I438" s="104">
        <v>85</v>
      </c>
      <c r="J438" s="104">
        <v>87</v>
      </c>
      <c r="K438" s="105">
        <v>258</v>
      </c>
      <c r="L438" s="143"/>
    </row>
    <row r="439" spans="4:12" ht="15.75">
      <c r="D439" s="169"/>
      <c r="E439" s="191" t="s">
        <v>718</v>
      </c>
      <c r="F439" s="186"/>
      <c r="G439" s="188"/>
      <c r="H439" s="123"/>
      <c r="I439" s="123"/>
      <c r="J439" s="123"/>
      <c r="K439" s="238">
        <f>SUM(K436:K438)</f>
        <v>814</v>
      </c>
      <c r="L439" s="143">
        <v>6</v>
      </c>
    </row>
    <row r="441" spans="3:5" ht="15.75">
      <c r="C441" s="167" t="s">
        <v>531</v>
      </c>
      <c r="D441" s="168"/>
      <c r="E441" s="119"/>
    </row>
    <row r="442" spans="4:13" ht="15.75">
      <c r="D442" s="109" t="s">
        <v>538</v>
      </c>
      <c r="E442" s="99" t="s">
        <v>572</v>
      </c>
      <c r="F442" s="147">
        <v>2004</v>
      </c>
      <c r="G442" s="103" t="s">
        <v>469</v>
      </c>
      <c r="H442" s="104">
        <v>100</v>
      </c>
      <c r="I442" s="104">
        <v>99</v>
      </c>
      <c r="J442" s="104">
        <v>100</v>
      </c>
      <c r="K442" s="104">
        <v>100</v>
      </c>
      <c r="L442" s="105">
        <v>399</v>
      </c>
      <c r="M442" s="157"/>
    </row>
    <row r="443" spans="4:13" ht="15.75">
      <c r="D443" s="109" t="s">
        <v>473</v>
      </c>
      <c r="E443" s="99" t="s">
        <v>575</v>
      </c>
      <c r="F443" s="148">
        <v>2004</v>
      </c>
      <c r="G443" s="103" t="s">
        <v>469</v>
      </c>
      <c r="H443" s="104">
        <v>100</v>
      </c>
      <c r="I443" s="104">
        <v>100</v>
      </c>
      <c r="J443" s="104">
        <v>100</v>
      </c>
      <c r="K443" s="104">
        <v>100</v>
      </c>
      <c r="L443" s="105">
        <v>400</v>
      </c>
      <c r="M443" s="184"/>
    </row>
    <row r="444" spans="4:13" ht="15.75">
      <c r="D444" s="100" t="s">
        <v>638</v>
      </c>
      <c r="E444" s="99" t="s">
        <v>539</v>
      </c>
      <c r="F444" s="147">
        <v>2004</v>
      </c>
      <c r="G444" s="103" t="s">
        <v>469</v>
      </c>
      <c r="H444" s="104">
        <v>100</v>
      </c>
      <c r="I444" s="104">
        <v>99</v>
      </c>
      <c r="J444" s="104">
        <v>100</v>
      </c>
      <c r="K444" s="104">
        <v>99</v>
      </c>
      <c r="L444" s="105">
        <v>398</v>
      </c>
      <c r="M444" s="184"/>
    </row>
    <row r="445" spans="4:13" ht="15.75">
      <c r="D445" s="120"/>
      <c r="E445" s="185" t="s">
        <v>469</v>
      </c>
      <c r="F445" s="186"/>
      <c r="G445" s="188"/>
      <c r="H445" s="123"/>
      <c r="I445" s="123"/>
      <c r="J445" s="123"/>
      <c r="K445" s="123"/>
      <c r="L445" s="238">
        <f>SUM(L442:L444)</f>
        <v>1197</v>
      </c>
      <c r="M445" s="184" t="s">
        <v>719</v>
      </c>
    </row>
    <row r="446" spans="4:13" ht="15.75">
      <c r="D446" s="169"/>
      <c r="E446" s="187"/>
      <c r="F446" s="186"/>
      <c r="G446" s="186"/>
      <c r="H446" s="123"/>
      <c r="I446" s="123"/>
      <c r="J446" s="123"/>
      <c r="K446" s="123"/>
      <c r="L446" s="124"/>
      <c r="M446" s="143"/>
    </row>
    <row r="447" spans="4:13" ht="15.75">
      <c r="D447" s="100" t="s">
        <v>459</v>
      </c>
      <c r="E447" s="150" t="s">
        <v>577</v>
      </c>
      <c r="F447" s="127">
        <v>2005</v>
      </c>
      <c r="G447" s="131" t="s">
        <v>431</v>
      </c>
      <c r="H447" s="104">
        <v>100</v>
      </c>
      <c r="I447" s="104">
        <v>99</v>
      </c>
      <c r="J447" s="104">
        <v>100</v>
      </c>
      <c r="K447" s="104">
        <v>100</v>
      </c>
      <c r="L447" s="105">
        <v>399</v>
      </c>
      <c r="M447" s="143"/>
    </row>
    <row r="448" spans="4:13" ht="15.75">
      <c r="D448" s="100" t="s">
        <v>519</v>
      </c>
      <c r="E448" s="150" t="s">
        <v>495</v>
      </c>
      <c r="F448" s="127">
        <v>2005</v>
      </c>
      <c r="G448" s="131" t="s">
        <v>431</v>
      </c>
      <c r="H448" s="104">
        <v>97</v>
      </c>
      <c r="I448" s="104">
        <v>98</v>
      </c>
      <c r="J448" s="104">
        <v>99</v>
      </c>
      <c r="K448" s="104">
        <v>98</v>
      </c>
      <c r="L448" s="105">
        <v>392</v>
      </c>
      <c r="M448" s="143"/>
    </row>
    <row r="449" spans="4:13" ht="15.75">
      <c r="D449" s="100" t="s">
        <v>744</v>
      </c>
      <c r="E449" s="150" t="s">
        <v>434</v>
      </c>
      <c r="F449" s="127">
        <v>2004</v>
      </c>
      <c r="G449" s="103" t="s">
        <v>431</v>
      </c>
      <c r="H449" s="104">
        <v>100</v>
      </c>
      <c r="I449" s="104">
        <v>100</v>
      </c>
      <c r="J449" s="104">
        <v>99</v>
      </c>
      <c r="K449" s="104">
        <v>100</v>
      </c>
      <c r="L449" s="105">
        <v>399</v>
      </c>
      <c r="M449" s="143"/>
    </row>
    <row r="450" spans="4:13" ht="15.75">
      <c r="D450" s="169"/>
      <c r="E450" s="185" t="s">
        <v>431</v>
      </c>
      <c r="F450" s="186"/>
      <c r="G450" s="186"/>
      <c r="H450" s="123"/>
      <c r="I450" s="123"/>
      <c r="J450" s="123"/>
      <c r="K450" s="123"/>
      <c r="L450" s="124">
        <f>SUM(L447:L449)</f>
        <v>1190</v>
      </c>
      <c r="M450" s="143" t="s">
        <v>720</v>
      </c>
    </row>
    <row r="451" spans="4:13" ht="15.75">
      <c r="D451" s="169"/>
      <c r="E451" s="189"/>
      <c r="F451" s="186"/>
      <c r="G451" s="188"/>
      <c r="H451" s="123"/>
      <c r="I451" s="123"/>
      <c r="J451" s="123"/>
      <c r="K451" s="123"/>
      <c r="L451" s="124"/>
      <c r="M451" s="143"/>
    </row>
    <row r="452" spans="4:13" ht="15.75">
      <c r="D452" s="100" t="s">
        <v>512</v>
      </c>
      <c r="E452" s="99" t="s">
        <v>738</v>
      </c>
      <c r="F452" s="101">
        <v>2004</v>
      </c>
      <c r="G452" s="131" t="s">
        <v>715</v>
      </c>
      <c r="H452" s="104">
        <v>99</v>
      </c>
      <c r="I452" s="104">
        <v>100</v>
      </c>
      <c r="J452" s="104">
        <v>98</v>
      </c>
      <c r="K452" s="104">
        <v>100</v>
      </c>
      <c r="L452" s="105">
        <v>397</v>
      </c>
      <c r="M452" s="143"/>
    </row>
    <row r="453" spans="4:13" ht="15.75">
      <c r="D453" s="100" t="s">
        <v>596</v>
      </c>
      <c r="E453" s="99" t="s">
        <v>451</v>
      </c>
      <c r="F453" s="102">
        <v>2004</v>
      </c>
      <c r="G453" s="131" t="s">
        <v>715</v>
      </c>
      <c r="H453" s="104">
        <v>96</v>
      </c>
      <c r="I453" s="104">
        <v>95</v>
      </c>
      <c r="J453" s="104">
        <v>96</v>
      </c>
      <c r="K453" s="104">
        <v>96</v>
      </c>
      <c r="L453" s="105">
        <v>383</v>
      </c>
      <c r="M453" s="143"/>
    </row>
    <row r="454" spans="4:13" ht="15.75">
      <c r="D454" s="100" t="s">
        <v>621</v>
      </c>
      <c r="E454" s="164" t="s">
        <v>444</v>
      </c>
      <c r="F454" s="127">
        <v>2004</v>
      </c>
      <c r="G454" s="131" t="s">
        <v>715</v>
      </c>
      <c r="H454" s="104">
        <v>98</v>
      </c>
      <c r="I454" s="104">
        <v>99</v>
      </c>
      <c r="J454" s="104">
        <v>93</v>
      </c>
      <c r="K454" s="104">
        <v>98</v>
      </c>
      <c r="L454" s="105">
        <v>388</v>
      </c>
      <c r="M454" s="143"/>
    </row>
    <row r="455" spans="4:13" ht="15.75">
      <c r="D455" s="169"/>
      <c r="E455" s="185" t="s">
        <v>716</v>
      </c>
      <c r="F455" s="186"/>
      <c r="G455" s="188"/>
      <c r="H455" s="123"/>
      <c r="I455" s="123"/>
      <c r="J455" s="123"/>
      <c r="K455" s="123"/>
      <c r="L455" s="238">
        <f>SUM(L452:L454)</f>
        <v>1168</v>
      </c>
      <c r="M455" s="143" t="s">
        <v>721</v>
      </c>
    </row>
    <row r="456" spans="4:13" ht="15.75">
      <c r="D456" s="169"/>
      <c r="E456" s="189"/>
      <c r="F456" s="186"/>
      <c r="G456" s="188"/>
      <c r="H456" s="123"/>
      <c r="I456" s="123"/>
      <c r="J456" s="123"/>
      <c r="K456" s="123"/>
      <c r="L456" s="124"/>
      <c r="M456" s="143"/>
    </row>
    <row r="457" spans="4:13" ht="15.75">
      <c r="D457" s="100" t="s">
        <v>602</v>
      </c>
      <c r="E457" s="112" t="s">
        <v>553</v>
      </c>
      <c r="F457" s="110">
        <v>2004</v>
      </c>
      <c r="G457" s="103" t="s">
        <v>505</v>
      </c>
      <c r="H457" s="104">
        <v>97</v>
      </c>
      <c r="I457" s="104">
        <v>94</v>
      </c>
      <c r="J457" s="104">
        <v>97</v>
      </c>
      <c r="K457" s="104">
        <v>93</v>
      </c>
      <c r="L457" s="105">
        <v>381</v>
      </c>
      <c r="M457" s="143"/>
    </row>
    <row r="458" spans="4:13" ht="15.75">
      <c r="D458" s="100" t="s">
        <v>503</v>
      </c>
      <c r="E458" s="99" t="s">
        <v>513</v>
      </c>
      <c r="F458" s="113">
        <v>2005</v>
      </c>
      <c r="G458" s="103" t="s">
        <v>505</v>
      </c>
      <c r="H458" s="104">
        <v>96</v>
      </c>
      <c r="I458" s="104">
        <v>97</v>
      </c>
      <c r="J458" s="104">
        <v>96</v>
      </c>
      <c r="K458" s="104">
        <v>99</v>
      </c>
      <c r="L458" s="105">
        <v>388</v>
      </c>
      <c r="M458" s="143"/>
    </row>
    <row r="459" spans="4:13" ht="15.75">
      <c r="D459" s="100" t="s">
        <v>750</v>
      </c>
      <c r="E459" s="99" t="s">
        <v>460</v>
      </c>
      <c r="F459" s="101">
        <v>2006</v>
      </c>
      <c r="G459" s="103" t="s">
        <v>505</v>
      </c>
      <c r="H459" s="104">
        <v>95</v>
      </c>
      <c r="I459" s="104">
        <v>98</v>
      </c>
      <c r="J459" s="104">
        <v>94</v>
      </c>
      <c r="K459" s="104">
        <v>91</v>
      </c>
      <c r="L459" s="105">
        <v>378</v>
      </c>
      <c r="M459" s="143"/>
    </row>
    <row r="460" spans="4:13" ht="15.75">
      <c r="D460" s="169"/>
      <c r="E460" s="191" t="s">
        <v>718</v>
      </c>
      <c r="F460" s="186"/>
      <c r="G460" s="188"/>
      <c r="H460" s="123"/>
      <c r="I460" s="123"/>
      <c r="J460" s="123"/>
      <c r="K460" s="123"/>
      <c r="L460" s="238">
        <f>SUM(L457:L459)</f>
        <v>1147</v>
      </c>
      <c r="M460" s="143">
        <v>4</v>
      </c>
    </row>
    <row r="462" spans="3:5" ht="15.75">
      <c r="C462" s="167" t="s">
        <v>607</v>
      </c>
      <c r="D462" s="168"/>
      <c r="E462" s="119"/>
    </row>
    <row r="463" spans="3:13" ht="15.75">
      <c r="C463" s="228"/>
      <c r="D463" s="100" t="s">
        <v>614</v>
      </c>
      <c r="E463" s="164" t="s">
        <v>656</v>
      </c>
      <c r="F463" s="127">
        <v>2002</v>
      </c>
      <c r="G463" s="103" t="s">
        <v>431</v>
      </c>
      <c r="H463" s="104">
        <v>100</v>
      </c>
      <c r="I463" s="104">
        <v>99</v>
      </c>
      <c r="J463" s="104">
        <v>100</v>
      </c>
      <c r="K463" s="104">
        <v>100</v>
      </c>
      <c r="L463" s="105">
        <v>399</v>
      </c>
      <c r="M463" s="157"/>
    </row>
    <row r="464" spans="3:13" ht="15.75">
      <c r="C464" s="228"/>
      <c r="D464" s="100" t="s">
        <v>765</v>
      </c>
      <c r="E464" s="164" t="s">
        <v>644</v>
      </c>
      <c r="F464" s="127" t="s">
        <v>766</v>
      </c>
      <c r="G464" s="103" t="s">
        <v>431</v>
      </c>
      <c r="H464" s="104">
        <v>100</v>
      </c>
      <c r="I464" s="104">
        <v>100</v>
      </c>
      <c r="J464" s="104">
        <v>100</v>
      </c>
      <c r="K464" s="104">
        <v>100</v>
      </c>
      <c r="L464" s="105">
        <v>400</v>
      </c>
      <c r="M464" s="184"/>
    </row>
    <row r="465" spans="3:13" ht="15.75">
      <c r="C465" s="228"/>
      <c r="D465" s="100" t="s">
        <v>767</v>
      </c>
      <c r="E465" s="164" t="s">
        <v>651</v>
      </c>
      <c r="F465" s="127">
        <v>2002</v>
      </c>
      <c r="G465" s="103" t="s">
        <v>431</v>
      </c>
      <c r="H465" s="104">
        <v>99</v>
      </c>
      <c r="I465" s="104">
        <v>100</v>
      </c>
      <c r="J465" s="104">
        <v>100</v>
      </c>
      <c r="K465" s="104">
        <v>100</v>
      </c>
      <c r="L465" s="105">
        <v>399</v>
      </c>
      <c r="M465" s="184"/>
    </row>
    <row r="466" spans="3:13" ht="15.75">
      <c r="C466" s="228"/>
      <c r="D466" s="120"/>
      <c r="E466" s="185" t="s">
        <v>431</v>
      </c>
      <c r="F466" s="186"/>
      <c r="G466" s="188"/>
      <c r="H466" s="123"/>
      <c r="I466" s="123"/>
      <c r="J466" s="123"/>
      <c r="K466" s="123"/>
      <c r="L466" s="238">
        <f>SUM(L463:L465)</f>
        <v>1198</v>
      </c>
      <c r="M466" s="184" t="s">
        <v>719</v>
      </c>
    </row>
    <row r="467" spans="3:13" ht="15.75">
      <c r="C467" s="228"/>
      <c r="D467" s="169"/>
      <c r="E467" s="187"/>
      <c r="F467" s="186"/>
      <c r="G467" s="186"/>
      <c r="H467" s="123"/>
      <c r="I467" s="123"/>
      <c r="J467" s="123"/>
      <c r="K467" s="123"/>
      <c r="L467" s="124"/>
      <c r="M467" s="143"/>
    </row>
    <row r="468" spans="3:13" ht="15.75">
      <c r="C468" s="228"/>
      <c r="D468" s="100" t="s">
        <v>611</v>
      </c>
      <c r="E468" s="215" t="s">
        <v>612</v>
      </c>
      <c r="F468" s="102">
        <v>2003</v>
      </c>
      <c r="G468" s="101" t="s">
        <v>478</v>
      </c>
      <c r="H468" s="104">
        <v>99</v>
      </c>
      <c r="I468" s="104">
        <v>99</v>
      </c>
      <c r="J468" s="104">
        <v>100</v>
      </c>
      <c r="K468" s="104">
        <v>99</v>
      </c>
      <c r="L468" s="105">
        <v>397</v>
      </c>
      <c r="M468" s="143"/>
    </row>
    <row r="469" spans="3:13" ht="15.75">
      <c r="C469" s="228"/>
      <c r="D469" s="100" t="s">
        <v>508</v>
      </c>
      <c r="E469" s="99" t="s">
        <v>654</v>
      </c>
      <c r="F469" s="113">
        <v>2005</v>
      </c>
      <c r="G469" s="101" t="s">
        <v>478</v>
      </c>
      <c r="H469" s="104">
        <v>99</v>
      </c>
      <c r="I469" s="104">
        <v>99</v>
      </c>
      <c r="J469" s="104">
        <v>100</v>
      </c>
      <c r="K469" s="104">
        <v>100</v>
      </c>
      <c r="L469" s="105">
        <v>398</v>
      </c>
      <c r="M469" s="143"/>
    </row>
    <row r="470" spans="3:13" ht="15.75">
      <c r="C470" s="228"/>
      <c r="D470" s="100" t="s">
        <v>510</v>
      </c>
      <c r="E470" s="99" t="s">
        <v>774</v>
      </c>
      <c r="F470" s="102">
        <v>2003</v>
      </c>
      <c r="G470" s="101" t="s">
        <v>478</v>
      </c>
      <c r="H470" s="104">
        <v>98</v>
      </c>
      <c r="I470" s="104">
        <v>98</v>
      </c>
      <c r="J470" s="104">
        <v>98</v>
      </c>
      <c r="K470" s="104">
        <v>97</v>
      </c>
      <c r="L470" s="105">
        <v>391</v>
      </c>
      <c r="M470" s="143"/>
    </row>
    <row r="471" spans="3:13" ht="15.75">
      <c r="C471" s="228"/>
      <c r="D471" s="169"/>
      <c r="E471" s="180" t="s">
        <v>478</v>
      </c>
      <c r="F471" s="186"/>
      <c r="G471" s="186"/>
      <c r="H471" s="123"/>
      <c r="I471" s="123"/>
      <c r="J471" s="123"/>
      <c r="K471" s="123"/>
      <c r="L471" s="238">
        <f>SUM(L468:L470)</f>
        <v>1186</v>
      </c>
      <c r="M471" s="143" t="s">
        <v>720</v>
      </c>
    </row>
    <row r="472" spans="3:13" ht="15.75">
      <c r="C472" s="228"/>
      <c r="D472" s="169"/>
      <c r="E472" s="189"/>
      <c r="F472" s="186"/>
      <c r="G472" s="188"/>
      <c r="H472" s="123"/>
      <c r="I472" s="123"/>
      <c r="J472" s="123"/>
      <c r="K472" s="123"/>
      <c r="L472" s="124"/>
      <c r="M472" s="143"/>
    </row>
    <row r="473" spans="3:13" ht="15.75">
      <c r="C473" s="228"/>
      <c r="D473" s="109" t="s">
        <v>443</v>
      </c>
      <c r="E473" s="99" t="s">
        <v>647</v>
      </c>
      <c r="F473" s="96">
        <v>2003</v>
      </c>
      <c r="G473" s="131" t="s">
        <v>150</v>
      </c>
      <c r="H473" s="104">
        <v>100</v>
      </c>
      <c r="I473" s="104">
        <v>100</v>
      </c>
      <c r="J473" s="104">
        <v>100</v>
      </c>
      <c r="K473" s="104">
        <v>100</v>
      </c>
      <c r="L473" s="105">
        <v>400</v>
      </c>
      <c r="M473" s="143"/>
    </row>
    <row r="474" spans="3:13" ht="15.75">
      <c r="C474" s="228"/>
      <c r="D474" s="109" t="s">
        <v>565</v>
      </c>
      <c r="E474" s="99" t="s">
        <v>749</v>
      </c>
      <c r="F474" s="96">
        <v>2004</v>
      </c>
      <c r="G474" s="131" t="s">
        <v>150</v>
      </c>
      <c r="H474" s="104">
        <v>97</v>
      </c>
      <c r="I474" s="104">
        <v>99</v>
      </c>
      <c r="J474" s="104">
        <v>97</v>
      </c>
      <c r="K474" s="104">
        <v>98</v>
      </c>
      <c r="L474" s="105">
        <v>391</v>
      </c>
      <c r="M474" s="143"/>
    </row>
    <row r="475" spans="3:13" ht="15.75">
      <c r="C475" s="228"/>
      <c r="D475" s="109" t="s">
        <v>746</v>
      </c>
      <c r="E475" s="99" t="s">
        <v>536</v>
      </c>
      <c r="F475" s="96">
        <v>2004</v>
      </c>
      <c r="G475" s="131" t="s">
        <v>150</v>
      </c>
      <c r="H475" s="104">
        <v>96</v>
      </c>
      <c r="I475" s="104">
        <v>99</v>
      </c>
      <c r="J475" s="104">
        <v>99</v>
      </c>
      <c r="K475" s="104">
        <v>100</v>
      </c>
      <c r="L475" s="105">
        <v>394</v>
      </c>
      <c r="M475" s="143"/>
    </row>
    <row r="476" spans="3:13" ht="15.75">
      <c r="C476" s="228"/>
      <c r="D476" s="169"/>
      <c r="E476" s="185" t="s">
        <v>150</v>
      </c>
      <c r="F476" s="186"/>
      <c r="G476" s="188"/>
      <c r="H476" s="123"/>
      <c r="I476" s="123"/>
      <c r="J476" s="123"/>
      <c r="K476" s="123"/>
      <c r="L476" s="238">
        <f>SUM(L473:L475)</f>
        <v>1185</v>
      </c>
      <c r="M476" s="143" t="s">
        <v>721</v>
      </c>
    </row>
    <row r="477" spans="3:13" ht="15.75">
      <c r="C477" s="228"/>
      <c r="D477" s="169"/>
      <c r="E477" s="189"/>
      <c r="F477" s="186"/>
      <c r="G477" s="188"/>
      <c r="H477" s="123"/>
      <c r="I477" s="123"/>
      <c r="J477" s="123"/>
      <c r="K477" s="123"/>
      <c r="L477" s="124"/>
      <c r="M477" s="143"/>
    </row>
    <row r="478" spans="3:13" ht="15.75">
      <c r="C478" s="228"/>
      <c r="D478" s="100" t="s">
        <v>748</v>
      </c>
      <c r="E478" s="99" t="s">
        <v>545</v>
      </c>
      <c r="F478" s="148">
        <v>2004</v>
      </c>
      <c r="G478" s="103" t="s">
        <v>469</v>
      </c>
      <c r="H478" s="104">
        <v>97</v>
      </c>
      <c r="I478" s="104">
        <v>98</v>
      </c>
      <c r="J478" s="104">
        <v>98</v>
      </c>
      <c r="K478" s="104">
        <v>98</v>
      </c>
      <c r="L478" s="105">
        <v>391</v>
      </c>
      <c r="M478" s="143"/>
    </row>
    <row r="479" spans="3:13" ht="15.75">
      <c r="C479" s="228"/>
      <c r="D479" s="100" t="s">
        <v>745</v>
      </c>
      <c r="E479" s="99" t="s">
        <v>468</v>
      </c>
      <c r="F479" s="113">
        <v>2008</v>
      </c>
      <c r="G479" s="103" t="s">
        <v>469</v>
      </c>
      <c r="H479" s="104">
        <v>100</v>
      </c>
      <c r="I479" s="104">
        <v>99</v>
      </c>
      <c r="J479" s="104">
        <v>97</v>
      </c>
      <c r="K479" s="104">
        <v>99</v>
      </c>
      <c r="L479" s="105">
        <v>395</v>
      </c>
      <c r="M479" s="143"/>
    </row>
    <row r="480" spans="3:13" ht="15.75">
      <c r="C480" s="228"/>
      <c r="D480" s="109" t="s">
        <v>494</v>
      </c>
      <c r="E480" s="215" t="s">
        <v>639</v>
      </c>
      <c r="F480" s="147">
        <v>2003</v>
      </c>
      <c r="G480" s="103" t="s">
        <v>469</v>
      </c>
      <c r="H480" s="104">
        <v>98</v>
      </c>
      <c r="I480" s="104">
        <v>96</v>
      </c>
      <c r="J480" s="104">
        <v>98</v>
      </c>
      <c r="K480" s="104">
        <v>100</v>
      </c>
      <c r="L480" s="105">
        <v>392</v>
      </c>
      <c r="M480" s="143">
        <v>4</v>
      </c>
    </row>
    <row r="481" spans="3:13" ht="15.75">
      <c r="C481" s="228"/>
      <c r="D481" s="169"/>
      <c r="E481" s="185" t="s">
        <v>469</v>
      </c>
      <c r="F481" s="186"/>
      <c r="G481" s="188"/>
      <c r="H481" s="123"/>
      <c r="I481" s="123"/>
      <c r="J481" s="123"/>
      <c r="K481" s="123"/>
      <c r="L481" s="238">
        <f>SUM(L478:L480)</f>
        <v>1178</v>
      </c>
      <c r="M481" s="143"/>
    </row>
    <row r="482" spans="3:13" ht="15.75">
      <c r="C482" s="228"/>
      <c r="D482" s="169"/>
      <c r="E482" s="185"/>
      <c r="F482" s="186"/>
      <c r="G482" s="188"/>
      <c r="H482" s="123"/>
      <c r="I482" s="123"/>
      <c r="J482" s="123"/>
      <c r="K482" s="123"/>
      <c r="L482" s="238"/>
      <c r="M482" s="143"/>
    </row>
    <row r="483" spans="3:13" ht="15.75">
      <c r="C483" s="233" t="s">
        <v>785</v>
      </c>
      <c r="D483" s="120"/>
      <c r="E483" s="189"/>
      <c r="F483" s="186"/>
      <c r="G483" s="122"/>
      <c r="H483" s="239"/>
      <c r="I483" s="239"/>
      <c r="J483" s="239"/>
      <c r="K483" s="239"/>
      <c r="L483" s="124"/>
      <c r="M483" s="143"/>
    </row>
    <row r="484" spans="3:13" ht="15.75">
      <c r="C484" s="228"/>
      <c r="D484" s="100" t="s">
        <v>683</v>
      </c>
      <c r="E484" s="99" t="s">
        <v>572</v>
      </c>
      <c r="F484" s="147">
        <v>2004</v>
      </c>
      <c r="G484" s="103" t="s">
        <v>469</v>
      </c>
      <c r="H484" s="221">
        <v>189</v>
      </c>
      <c r="I484" s="221">
        <v>198</v>
      </c>
      <c r="J484" s="221">
        <v>190</v>
      </c>
      <c r="K484" s="239"/>
      <c r="L484" s="124">
        <f>SUM(H484:K484)</f>
        <v>577</v>
      </c>
      <c r="M484" s="143"/>
    </row>
    <row r="485" spans="3:13" ht="15.75">
      <c r="C485" s="228"/>
      <c r="D485" s="100" t="s">
        <v>684</v>
      </c>
      <c r="E485" s="99" t="s">
        <v>575</v>
      </c>
      <c r="F485" s="148">
        <v>2004</v>
      </c>
      <c r="G485" s="103" t="s">
        <v>469</v>
      </c>
      <c r="H485" s="221">
        <v>191</v>
      </c>
      <c r="I485" s="221">
        <v>198</v>
      </c>
      <c r="J485" s="221">
        <v>189</v>
      </c>
      <c r="K485" s="239"/>
      <c r="L485" s="124">
        <f>SUM(H485:K485)</f>
        <v>578</v>
      </c>
      <c r="M485" s="143"/>
    </row>
    <row r="486" spans="3:13" ht="15.75">
      <c r="C486" s="228"/>
      <c r="D486" s="100" t="s">
        <v>675</v>
      </c>
      <c r="E486" s="99" t="s">
        <v>539</v>
      </c>
      <c r="F486" s="101">
        <v>2004</v>
      </c>
      <c r="G486" s="225" t="s">
        <v>426</v>
      </c>
      <c r="H486" s="155">
        <f>HYPERLINK("#k3xx!$D$372:$M$375",'[3]k3xx'!$H$376)</f>
        <v>184</v>
      </c>
      <c r="I486" s="155">
        <f>HYPERLINK("#k3xx!$O$372:$X$375",'[3]k3xx'!$S$376)</f>
        <v>198</v>
      </c>
      <c r="J486" s="155">
        <f>HYPERLINK("#k3xx!$Z$372:$AI$375",'[3]k3xx'!$AD$376)</f>
        <v>180</v>
      </c>
      <c r="K486" s="123"/>
      <c r="L486" s="124">
        <f>SUM(H486:K486)</f>
        <v>562</v>
      </c>
      <c r="M486" s="143"/>
    </row>
    <row r="487" spans="3:13" ht="15.75">
      <c r="C487" s="228"/>
      <c r="D487" s="169"/>
      <c r="E487" s="240" t="s">
        <v>426</v>
      </c>
      <c r="F487" s="186"/>
      <c r="G487" s="188"/>
      <c r="H487" s="123"/>
      <c r="I487" s="123"/>
      <c r="J487" s="123"/>
      <c r="K487" s="123"/>
      <c r="L487" s="238">
        <f>SUM(L484:L486)</f>
        <v>1717</v>
      </c>
      <c r="M487" s="143" t="s">
        <v>719</v>
      </c>
    </row>
    <row r="488" spans="3:13" ht="15.75">
      <c r="C488" s="228"/>
      <c r="D488" s="169"/>
      <c r="E488" s="236"/>
      <c r="F488" s="186"/>
      <c r="G488" s="190"/>
      <c r="H488" s="123"/>
      <c r="I488" s="123"/>
      <c r="J488" s="123"/>
      <c r="K488" s="123"/>
      <c r="L488" s="124"/>
      <c r="M488" s="143"/>
    </row>
    <row r="489" spans="3:13" ht="15.75">
      <c r="C489" s="228"/>
      <c r="D489" s="100" t="s">
        <v>578</v>
      </c>
      <c r="E489" s="99" t="s">
        <v>615</v>
      </c>
      <c r="F489" s="113">
        <v>2002</v>
      </c>
      <c r="G489" s="156" t="s">
        <v>505</v>
      </c>
      <c r="H489" s="221">
        <v>188</v>
      </c>
      <c r="I489" s="221">
        <v>197</v>
      </c>
      <c r="J489" s="221">
        <v>178</v>
      </c>
      <c r="K489" s="123"/>
      <c r="L489" s="124">
        <f>SUM(H489:K489)</f>
        <v>563</v>
      </c>
      <c r="M489" s="143"/>
    </row>
    <row r="490" spans="3:13" ht="15.75">
      <c r="C490" s="228"/>
      <c r="D490" s="100" t="s">
        <v>585</v>
      </c>
      <c r="E490" s="99" t="s">
        <v>662</v>
      </c>
      <c r="F490" s="110">
        <v>2003</v>
      </c>
      <c r="G490" s="179" t="s">
        <v>51</v>
      </c>
      <c r="H490" s="221">
        <v>192</v>
      </c>
      <c r="I490" s="221">
        <v>199</v>
      </c>
      <c r="J490" s="221">
        <v>191</v>
      </c>
      <c r="K490" s="123"/>
      <c r="L490" s="124">
        <f>SUM(H490:K490)</f>
        <v>582</v>
      </c>
      <c r="M490" s="143"/>
    </row>
    <row r="491" spans="3:13" ht="15.75">
      <c r="C491" s="228"/>
      <c r="D491" s="100" t="s">
        <v>522</v>
      </c>
      <c r="E491" s="99" t="s">
        <v>759</v>
      </c>
      <c r="F491" s="113">
        <v>2003</v>
      </c>
      <c r="G491" s="156" t="s">
        <v>505</v>
      </c>
      <c r="H491" s="221">
        <v>187</v>
      </c>
      <c r="I491" s="221">
        <v>196</v>
      </c>
      <c r="J491" s="221">
        <v>167</v>
      </c>
      <c r="K491" s="123"/>
      <c r="L491" s="124">
        <f>SUM(H491:K491)</f>
        <v>550</v>
      </c>
      <c r="M491" s="143"/>
    </row>
    <row r="492" spans="3:13" ht="15.75">
      <c r="C492" s="228"/>
      <c r="D492" s="169"/>
      <c r="E492" s="189"/>
      <c r="F492" s="186"/>
      <c r="G492" s="188"/>
      <c r="H492" s="123"/>
      <c r="I492" s="123"/>
      <c r="J492" s="123"/>
      <c r="K492" s="123"/>
      <c r="L492" s="238">
        <f>SUM(L489:L491)</f>
        <v>1695</v>
      </c>
      <c r="M492" s="143" t="s">
        <v>720</v>
      </c>
    </row>
    <row r="493" spans="2:12" ht="15.75">
      <c r="B493" s="227"/>
      <c r="C493" s="247"/>
      <c r="D493" s="247"/>
      <c r="E493" s="249"/>
      <c r="F493" s="250"/>
      <c r="G493" s="249"/>
      <c r="H493" s="249"/>
      <c r="I493" s="249"/>
      <c r="J493" s="249"/>
      <c r="K493" s="249"/>
      <c r="L493" s="216"/>
    </row>
    <row r="494" spans="2:12" ht="15.75">
      <c r="B494" s="227"/>
      <c r="C494" s="247" t="s">
        <v>786</v>
      </c>
      <c r="D494" s="247"/>
      <c r="E494" s="183" t="s">
        <v>787</v>
      </c>
      <c r="F494" s="247"/>
      <c r="G494" s="251" t="s">
        <v>790</v>
      </c>
      <c r="H494" s="183" t="s">
        <v>789</v>
      </c>
      <c r="I494" s="252"/>
      <c r="J494" s="252"/>
      <c r="K494" s="248"/>
      <c r="L494" s="216"/>
    </row>
    <row r="495" spans="2:12" ht="15.75">
      <c r="B495" s="227"/>
      <c r="C495" s="247"/>
      <c r="D495" s="247"/>
      <c r="E495" s="247" t="s">
        <v>788</v>
      </c>
      <c r="F495" s="247"/>
      <c r="G495" s="249"/>
      <c r="H495" s="248"/>
      <c r="I495" s="247"/>
      <c r="J495" s="248"/>
      <c r="K495" s="248"/>
      <c r="L495" s="216"/>
    </row>
    <row r="496" spans="2:12" ht="15.75">
      <c r="B496" s="227"/>
      <c r="C496" s="249"/>
      <c r="D496" s="249"/>
      <c r="E496" s="249"/>
      <c r="F496" s="250"/>
      <c r="G496" s="249"/>
      <c r="H496" s="248"/>
      <c r="I496" s="248"/>
      <c r="J496" s="248"/>
      <c r="K496" s="248"/>
      <c r="L496" s="216"/>
    </row>
  </sheetData>
  <sheetProtection/>
  <printOptions gridLines="1" horizontalCentered="1"/>
  <pageMargins left="0.3937007874015748" right="0.3937007874015748" top="0.4724409448818898" bottom="0.5511811023622047" header="0.31496062992125984" footer="0.2362204724409449"/>
  <pageSetup fitToHeight="9" fitToWidth="1" horizontalDpi="600" verticalDpi="600" orientation="landscape" paperSize="9" r:id="rId1"/>
  <headerFooter>
    <oddFooter>&amp;L&amp;8&amp;Z&amp;F
&amp;A&amp;C&amp;8&amp;P z &amp;N&amp;R&amp;8&amp;D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1"/>
  <sheetViews>
    <sheetView workbookViewId="0" topLeftCell="A1">
      <selection activeCell="N21" sqref="N21"/>
    </sheetView>
  </sheetViews>
  <sheetFormatPr defaultColWidth="0.2890625" defaultRowHeight="15" outlineLevelCol="1"/>
  <cols>
    <col min="1" max="1" width="1.57421875" style="2" customWidth="1"/>
    <col min="2" max="2" width="4.421875" style="2" bestFit="1" customWidth="1"/>
    <col min="3" max="3" width="4.8515625" style="12" customWidth="1" outlineLevel="1"/>
    <col min="4" max="4" width="5.421875" style="2" customWidth="1" outlineLevel="1"/>
    <col min="5" max="5" width="3.7109375" style="12" customWidth="1" outlineLevel="1"/>
    <col min="6" max="6" width="8.8515625" style="1" bestFit="1" customWidth="1"/>
    <col min="7" max="7" width="16.421875" style="27" customWidth="1"/>
    <col min="8" max="8" width="7.8515625" style="2" bestFit="1" customWidth="1"/>
    <col min="9" max="9" width="5.140625" style="30" customWidth="1"/>
    <col min="10" max="10" width="7.7109375" style="30" bestFit="1" customWidth="1"/>
    <col min="11" max="11" width="17.57421875" style="1" bestFit="1" customWidth="1"/>
    <col min="12" max="12" width="3.7109375" style="27" customWidth="1"/>
    <col min="13" max="13" width="4.421875" style="27" bestFit="1" customWidth="1"/>
    <col min="14" max="14" width="5.28125" style="27" bestFit="1" customWidth="1"/>
    <col min="15" max="15" width="6.8515625" style="27" bestFit="1" customWidth="1"/>
    <col min="16" max="16" width="6.28125" style="27" bestFit="1" customWidth="1"/>
    <col min="17" max="17" width="5.28125" style="27" bestFit="1" customWidth="1"/>
    <col min="18" max="18" width="4.421875" style="27" bestFit="1" customWidth="1"/>
    <col min="19" max="19" width="6.00390625" style="27" bestFit="1" customWidth="1"/>
    <col min="20" max="20" width="4.8515625" style="27" customWidth="1"/>
    <col min="21" max="21" width="6.28125" style="27" customWidth="1"/>
    <col min="22" max="22" width="3.8515625" style="27" customWidth="1"/>
    <col min="23" max="25" width="4.421875" style="27" bestFit="1" customWidth="1"/>
    <col min="26" max="26" width="5.140625" style="27" customWidth="1"/>
    <col min="27" max="27" width="6.421875" style="27" customWidth="1"/>
    <col min="28" max="28" width="2.57421875" style="1" bestFit="1" customWidth="1"/>
    <col min="29" max="224" width="5.140625" style="2" customWidth="1"/>
    <col min="225" max="16384" width="0.2890625" style="2" customWidth="1"/>
  </cols>
  <sheetData>
    <row r="1" spans="1:28" s="31" customFormat="1" ht="18.75">
      <c r="A1" s="35" t="s">
        <v>190</v>
      </c>
      <c r="B1" s="35"/>
      <c r="C1" s="35"/>
      <c r="D1" s="35"/>
      <c r="E1" s="35"/>
      <c r="F1" s="43"/>
      <c r="G1" s="35"/>
      <c r="H1" s="35"/>
      <c r="I1" s="43"/>
      <c r="J1" s="43"/>
      <c r="K1" s="43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43"/>
    </row>
    <row r="2" spans="1:224" s="37" customFormat="1" ht="15.75">
      <c r="A2" s="3"/>
      <c r="B2" s="30"/>
      <c r="C2" s="30"/>
      <c r="D2" s="1"/>
      <c r="E2" s="30"/>
      <c r="F2" s="6"/>
      <c r="G2" s="1"/>
      <c r="H2" s="1"/>
      <c r="I2" s="30"/>
      <c r="J2" s="30"/>
      <c r="K2" s="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8" s="13" customFormat="1" ht="15.75">
      <c r="A3" s="13" t="s">
        <v>204</v>
      </c>
      <c r="C3" s="15"/>
      <c r="E3" s="15"/>
      <c r="F3" s="16"/>
      <c r="G3" s="13" t="s">
        <v>205</v>
      </c>
      <c r="I3" s="44"/>
      <c r="J3" s="44"/>
      <c r="K3" s="16"/>
      <c r="AB3" s="16"/>
    </row>
    <row r="4" spans="1:28" s="13" customFormat="1" ht="15.75">
      <c r="A4" s="13" t="s">
        <v>166</v>
      </c>
      <c r="C4" s="15"/>
      <c r="E4" s="15"/>
      <c r="F4" s="16"/>
      <c r="G4" s="13" t="s">
        <v>375</v>
      </c>
      <c r="I4" s="44"/>
      <c r="J4" s="44"/>
      <c r="K4" s="16"/>
      <c r="AB4" s="16"/>
    </row>
    <row r="5" spans="1:28" s="13" customFormat="1" ht="15.75">
      <c r="A5" s="13" t="s">
        <v>167</v>
      </c>
      <c r="C5" s="15"/>
      <c r="E5" s="15"/>
      <c r="F5" s="16"/>
      <c r="G5" s="13" t="s">
        <v>168</v>
      </c>
      <c r="I5" s="44"/>
      <c r="J5" s="44"/>
      <c r="K5" s="16"/>
      <c r="P5" s="17"/>
      <c r="AB5" s="16"/>
    </row>
    <row r="6" spans="1:28" s="13" customFormat="1" ht="15.75">
      <c r="A6" s="13" t="s">
        <v>183</v>
      </c>
      <c r="C6" s="15"/>
      <c r="E6" s="15"/>
      <c r="F6" s="16"/>
      <c r="G6" s="36">
        <v>42736</v>
      </c>
      <c r="I6" s="44"/>
      <c r="J6" s="44"/>
      <c r="K6" s="16"/>
      <c r="P6" s="17"/>
      <c r="AB6" s="16"/>
    </row>
    <row r="7" spans="1:224" s="37" customFormat="1" ht="11.25">
      <c r="A7" s="3"/>
      <c r="B7" s="30"/>
      <c r="C7" s="30"/>
      <c r="D7" s="1"/>
      <c r="E7" s="30"/>
      <c r="F7" s="6"/>
      <c r="G7" s="1"/>
      <c r="H7" s="1"/>
      <c r="I7" s="30"/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8" s="22" customFormat="1" ht="11.25">
      <c r="A8" s="18"/>
      <c r="B8" s="19" t="s">
        <v>169</v>
      </c>
      <c r="C8" s="20" t="s">
        <v>170</v>
      </c>
      <c r="D8" s="20" t="s">
        <v>177</v>
      </c>
      <c r="E8" s="19" t="s">
        <v>171</v>
      </c>
      <c r="F8" s="19" t="s">
        <v>209</v>
      </c>
      <c r="G8" s="21" t="s">
        <v>172</v>
      </c>
      <c r="H8" s="21" t="s">
        <v>173</v>
      </c>
      <c r="I8" s="20" t="s">
        <v>98</v>
      </c>
      <c r="J8" s="20" t="s">
        <v>210</v>
      </c>
      <c r="K8" s="19" t="s">
        <v>174</v>
      </c>
      <c r="L8" s="19">
        <v>1</v>
      </c>
      <c r="M8" s="19">
        <v>2</v>
      </c>
      <c r="N8" s="19">
        <v>3</v>
      </c>
      <c r="O8" s="19">
        <v>4</v>
      </c>
      <c r="P8" s="19" t="s">
        <v>372</v>
      </c>
      <c r="Q8" s="19">
        <v>1</v>
      </c>
      <c r="R8" s="19">
        <v>2</v>
      </c>
      <c r="S8" s="19">
        <v>3</v>
      </c>
      <c r="T8" s="19">
        <v>4</v>
      </c>
      <c r="U8" s="19" t="s">
        <v>373</v>
      </c>
      <c r="V8" s="19">
        <v>1</v>
      </c>
      <c r="W8" s="19">
        <v>2</v>
      </c>
      <c r="X8" s="19">
        <v>3</v>
      </c>
      <c r="Y8" s="19">
        <v>4</v>
      </c>
      <c r="Z8" s="19" t="s">
        <v>374</v>
      </c>
      <c r="AA8" s="32" t="s">
        <v>176</v>
      </c>
      <c r="AB8" s="20" t="s">
        <v>175</v>
      </c>
    </row>
    <row r="9" spans="1:224" s="37" customFormat="1" ht="11.25">
      <c r="A9" s="3"/>
      <c r="B9" s="30"/>
      <c r="C9" s="30"/>
      <c r="D9" s="1"/>
      <c r="E9" s="30"/>
      <c r="F9" s="6"/>
      <c r="G9" s="1"/>
      <c r="H9" s="1"/>
      <c r="I9" s="30"/>
      <c r="J9" s="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8" s="10" customFormat="1" ht="15.75">
      <c r="A10" s="54" t="s">
        <v>336</v>
      </c>
      <c r="B10" s="11"/>
      <c r="C10" s="11"/>
      <c r="E10" s="11"/>
      <c r="F10" s="23"/>
      <c r="H10" s="24"/>
      <c r="I10" s="14"/>
      <c r="J10" s="24"/>
      <c r="K10" s="16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9"/>
    </row>
    <row r="11" spans="1:224" s="33" customFormat="1" ht="15.75">
      <c r="A11" s="39"/>
      <c r="B11" s="12">
        <v>1</v>
      </c>
      <c r="C11" s="12"/>
      <c r="E11" s="12"/>
      <c r="F11" s="40" t="s">
        <v>191</v>
      </c>
      <c r="G11" s="41" t="s">
        <v>192</v>
      </c>
      <c r="H11" s="33" t="s">
        <v>193</v>
      </c>
      <c r="I11" s="30">
        <v>2002</v>
      </c>
      <c r="J11" s="30" t="s">
        <v>194</v>
      </c>
      <c r="K11" s="42" t="s">
        <v>195</v>
      </c>
      <c r="L11" s="41">
        <v>97</v>
      </c>
      <c r="M11" s="41">
        <v>95</v>
      </c>
      <c r="N11" s="41">
        <v>100</v>
      </c>
      <c r="O11" s="41">
        <v>96</v>
      </c>
      <c r="P11" s="75">
        <f>SUM(L11:O11)</f>
        <v>388</v>
      </c>
      <c r="Q11" s="41">
        <v>97</v>
      </c>
      <c r="R11" s="41">
        <v>95</v>
      </c>
      <c r="S11" s="41">
        <v>100</v>
      </c>
      <c r="T11" s="41">
        <v>96</v>
      </c>
      <c r="U11" s="75">
        <f>SUM(Q11:T11)</f>
        <v>388</v>
      </c>
      <c r="V11" s="41">
        <v>97</v>
      </c>
      <c r="W11" s="41">
        <v>95</v>
      </c>
      <c r="X11" s="41">
        <v>100</v>
      </c>
      <c r="Y11" s="41">
        <v>96</v>
      </c>
      <c r="Z11" s="75">
        <f>SUM(V11:Y11)</f>
        <v>388</v>
      </c>
      <c r="AA11" s="76">
        <f>SUM(Z11,U11,P11)</f>
        <v>1164</v>
      </c>
      <c r="AB11" s="4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</row>
    <row r="12" spans="2:224" ht="15.75">
      <c r="B12" s="12">
        <v>2</v>
      </c>
      <c r="F12" s="6" t="s">
        <v>200</v>
      </c>
      <c r="G12" s="27" t="s">
        <v>201</v>
      </c>
      <c r="H12" s="2" t="s">
        <v>196</v>
      </c>
      <c r="I12" s="30">
        <v>2001</v>
      </c>
      <c r="J12" s="30" t="s">
        <v>202</v>
      </c>
      <c r="K12" s="1" t="s">
        <v>203</v>
      </c>
      <c r="L12" s="27">
        <v>94</v>
      </c>
      <c r="M12" s="27">
        <v>95</v>
      </c>
      <c r="N12" s="27">
        <v>93</v>
      </c>
      <c r="O12" s="27">
        <v>94</v>
      </c>
      <c r="P12" s="75">
        <f>SUM(L12:O12)</f>
        <v>376</v>
      </c>
      <c r="Q12" s="27">
        <v>94</v>
      </c>
      <c r="R12" s="27">
        <v>95</v>
      </c>
      <c r="S12" s="27">
        <v>93</v>
      </c>
      <c r="T12" s="27">
        <v>94</v>
      </c>
      <c r="U12" s="75">
        <f>SUM(Q12:T12)</f>
        <v>376</v>
      </c>
      <c r="V12" s="27">
        <v>94</v>
      </c>
      <c r="W12" s="27">
        <v>95</v>
      </c>
      <c r="X12" s="27">
        <v>93</v>
      </c>
      <c r="Y12" s="27">
        <v>100</v>
      </c>
      <c r="Z12" s="75">
        <f>SUM(V12:Y12)</f>
        <v>382</v>
      </c>
      <c r="AA12" s="76">
        <f>SUM(Z12,U12,P12)</f>
        <v>1134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</row>
    <row r="13" spans="1:224" s="37" customFormat="1" ht="11.25">
      <c r="A13" s="3"/>
      <c r="B13" s="30"/>
      <c r="C13" s="30"/>
      <c r="D13" s="1"/>
      <c r="E13" s="30"/>
      <c r="F13" s="6"/>
      <c r="G13" s="1"/>
      <c r="H13" s="1"/>
      <c r="I13" s="30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</row>
    <row r="14" spans="1:28" s="5" customFormat="1" ht="15.75">
      <c r="A14" s="54" t="s">
        <v>338</v>
      </c>
      <c r="B14" s="34"/>
      <c r="C14" s="34"/>
      <c r="E14" s="34"/>
      <c r="F14" s="3"/>
      <c r="G14" s="25"/>
      <c r="I14" s="29"/>
      <c r="J14" s="24"/>
      <c r="K14" s="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"/>
    </row>
    <row r="15" spans="1:224" s="5" customFormat="1" ht="15.75">
      <c r="A15" s="33"/>
      <c r="B15" s="12">
        <v>1</v>
      </c>
      <c r="C15" s="12"/>
      <c r="D15" s="2"/>
      <c r="E15" s="12"/>
      <c r="F15" s="7" t="s">
        <v>184</v>
      </c>
      <c r="G15" s="26" t="s">
        <v>182</v>
      </c>
      <c r="H15" s="8" t="s">
        <v>165</v>
      </c>
      <c r="I15" s="28">
        <v>2005</v>
      </c>
      <c r="J15" s="28" t="s">
        <v>185</v>
      </c>
      <c r="K15" s="7" t="s">
        <v>186</v>
      </c>
      <c r="L15" s="27">
        <v>98</v>
      </c>
      <c r="M15" s="27">
        <v>99</v>
      </c>
      <c r="N15" s="27"/>
      <c r="O15" s="27"/>
      <c r="P15" s="75">
        <f>SUM(L15:O15)</f>
        <v>197</v>
      </c>
      <c r="Q15" s="27">
        <v>98</v>
      </c>
      <c r="R15" s="27">
        <v>99</v>
      </c>
      <c r="S15" s="27"/>
      <c r="T15" s="27"/>
      <c r="U15" s="75">
        <f>SUM(Q15:T15)</f>
        <v>197</v>
      </c>
      <c r="V15" s="27">
        <v>98</v>
      </c>
      <c r="W15" s="27">
        <v>99</v>
      </c>
      <c r="X15" s="27"/>
      <c r="Y15" s="27"/>
      <c r="Z15" s="75">
        <f>SUM(V15:Y15)</f>
        <v>197</v>
      </c>
      <c r="AA15" s="76">
        <f>SUM(Z15,U15,P15)</f>
        <v>591</v>
      </c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</row>
    <row r="16" spans="2:27" ht="15.75">
      <c r="B16" s="12">
        <v>2</v>
      </c>
      <c r="F16" s="6" t="s">
        <v>197</v>
      </c>
      <c r="G16" s="25" t="s">
        <v>198</v>
      </c>
      <c r="H16" s="5" t="s">
        <v>199</v>
      </c>
      <c r="I16" s="29">
        <v>2005</v>
      </c>
      <c r="J16" s="29" t="s">
        <v>188</v>
      </c>
      <c r="K16" s="1" t="s">
        <v>43</v>
      </c>
      <c r="L16" s="27">
        <v>99</v>
      </c>
      <c r="M16" s="27">
        <v>100</v>
      </c>
      <c r="P16" s="75">
        <f>SUM(L16:O16)</f>
        <v>199</v>
      </c>
      <c r="Q16" s="27">
        <v>99</v>
      </c>
      <c r="R16" s="27">
        <v>100</v>
      </c>
      <c r="U16" s="75">
        <f>SUM(Q16:T16)</f>
        <v>199</v>
      </c>
      <c r="V16" s="27">
        <v>99</v>
      </c>
      <c r="W16" s="27">
        <v>100</v>
      </c>
      <c r="Z16" s="75">
        <f>SUM(V16:Y16)</f>
        <v>199</v>
      </c>
      <c r="AA16" s="76">
        <f>SUM(Z16,U16,P16)</f>
        <v>597</v>
      </c>
    </row>
    <row r="17" spans="1:224" s="37" customFormat="1" ht="11.25">
      <c r="A17" s="3"/>
      <c r="B17" s="30"/>
      <c r="C17" s="30"/>
      <c r="D17" s="1"/>
      <c r="E17" s="30"/>
      <c r="F17" s="6"/>
      <c r="G17" s="1"/>
      <c r="H17" s="1"/>
      <c r="I17" s="30"/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</row>
    <row r="18" spans="1:28" s="22" customFormat="1" ht="11.25">
      <c r="A18" s="18"/>
      <c r="B18" s="19" t="s">
        <v>169</v>
      </c>
      <c r="C18" s="20" t="s">
        <v>170</v>
      </c>
      <c r="D18" s="20" t="s">
        <v>177</v>
      </c>
      <c r="E18" s="19" t="s">
        <v>171</v>
      </c>
      <c r="F18" s="19" t="s">
        <v>209</v>
      </c>
      <c r="G18" s="21" t="s">
        <v>172</v>
      </c>
      <c r="H18" s="21" t="s">
        <v>173</v>
      </c>
      <c r="I18" s="20" t="s">
        <v>98</v>
      </c>
      <c r="J18" s="20" t="s">
        <v>210</v>
      </c>
      <c r="K18" s="19" t="s">
        <v>174</v>
      </c>
      <c r="L18" s="19">
        <v>1</v>
      </c>
      <c r="M18" s="19">
        <v>2</v>
      </c>
      <c r="N18" s="19">
        <v>3</v>
      </c>
      <c r="O18" s="19" t="s">
        <v>379</v>
      </c>
      <c r="P18" s="19">
        <v>1</v>
      </c>
      <c r="Q18" s="19">
        <v>2</v>
      </c>
      <c r="R18" s="19">
        <v>3</v>
      </c>
      <c r="S18" s="19" t="s">
        <v>380</v>
      </c>
      <c r="T18" s="32" t="s">
        <v>176</v>
      </c>
      <c r="U18" s="57"/>
      <c r="V18" s="57"/>
      <c r="W18" s="57"/>
      <c r="X18" s="58"/>
      <c r="Y18" s="58"/>
      <c r="Z18" s="58"/>
      <c r="AA18" s="59"/>
      <c r="AB18" s="57"/>
    </row>
    <row r="19" spans="1:224" s="37" customFormat="1" ht="11.25">
      <c r="A19" s="3"/>
      <c r="B19" s="30"/>
      <c r="C19" s="30"/>
      <c r="D19" s="1"/>
      <c r="E19" s="30"/>
      <c r="F19" s="6"/>
      <c r="G19" s="1"/>
      <c r="H19" s="1"/>
      <c r="I19" s="30"/>
      <c r="J19" s="3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</row>
    <row r="20" ht="15.75">
      <c r="A20" s="54" t="s">
        <v>378</v>
      </c>
    </row>
    <row r="21" spans="2:20" ht="15.75">
      <c r="B21" s="12">
        <v>1</v>
      </c>
      <c r="F21" s="40" t="s">
        <v>191</v>
      </c>
      <c r="G21" s="41" t="s">
        <v>192</v>
      </c>
      <c r="H21" s="33" t="s">
        <v>193</v>
      </c>
      <c r="I21" s="30">
        <v>2002</v>
      </c>
      <c r="J21" s="30" t="s">
        <v>194</v>
      </c>
      <c r="K21" s="42" t="s">
        <v>195</v>
      </c>
      <c r="L21" s="41">
        <v>97</v>
      </c>
      <c r="M21" s="41">
        <v>95</v>
      </c>
      <c r="N21" s="41">
        <v>100</v>
      </c>
      <c r="O21" s="75">
        <f>SUM(L21:N21)</f>
        <v>292</v>
      </c>
      <c r="P21" s="41">
        <v>97</v>
      </c>
      <c r="Q21" s="41">
        <v>95</v>
      </c>
      <c r="R21" s="41">
        <v>100</v>
      </c>
      <c r="S21" s="75">
        <f>SUM(P21:R21)</f>
        <v>292</v>
      </c>
      <c r="T21" s="76">
        <f>SUM(O21,S21)</f>
        <v>584</v>
      </c>
    </row>
    <row r="22" spans="2:20" ht="15.75">
      <c r="B22" s="12">
        <v>2</v>
      </c>
      <c r="F22" s="6" t="s">
        <v>200</v>
      </c>
      <c r="G22" s="27" t="s">
        <v>201</v>
      </c>
      <c r="H22" s="2" t="s">
        <v>196</v>
      </c>
      <c r="I22" s="30">
        <v>2001</v>
      </c>
      <c r="J22" s="30" t="s">
        <v>202</v>
      </c>
      <c r="K22" s="1" t="s">
        <v>203</v>
      </c>
      <c r="L22" s="27">
        <v>94</v>
      </c>
      <c r="M22" s="27">
        <v>95</v>
      </c>
      <c r="N22" s="27">
        <v>93</v>
      </c>
      <c r="O22" s="75">
        <f>SUM(L22:N22)</f>
        <v>282</v>
      </c>
      <c r="P22" s="27">
        <v>94</v>
      </c>
      <c r="Q22" s="27">
        <v>95</v>
      </c>
      <c r="R22" s="27">
        <v>93</v>
      </c>
      <c r="S22" s="75">
        <f>SUM(P22:R22)</f>
        <v>282</v>
      </c>
      <c r="T22" s="76">
        <f>SUM(O22,S22)</f>
        <v>564</v>
      </c>
    </row>
    <row r="23" spans="1:224" s="37" customFormat="1" ht="11.25">
      <c r="A23" s="3"/>
      <c r="B23" s="30"/>
      <c r="C23" s="30"/>
      <c r="D23" s="1"/>
      <c r="E23" s="30"/>
      <c r="F23" s="6"/>
      <c r="G23" s="1"/>
      <c r="H23" s="1"/>
      <c r="I23" s="30"/>
      <c r="J23" s="3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</row>
    <row r="24" ht="15.75">
      <c r="A24" s="54" t="s">
        <v>381</v>
      </c>
    </row>
    <row r="25" spans="2:20" ht="15.75">
      <c r="B25" s="12">
        <v>1</v>
      </c>
      <c r="F25" s="40" t="s">
        <v>191</v>
      </c>
      <c r="G25" s="41" t="s">
        <v>192</v>
      </c>
      <c r="H25" s="33" t="s">
        <v>193</v>
      </c>
      <c r="I25" s="30">
        <v>2002</v>
      </c>
      <c r="J25" s="30" t="s">
        <v>194</v>
      </c>
      <c r="K25" s="42" t="s">
        <v>195</v>
      </c>
      <c r="L25" s="41">
        <v>97</v>
      </c>
      <c r="M25" s="41">
        <v>95</v>
      </c>
      <c r="N25" s="41">
        <v>100</v>
      </c>
      <c r="O25" s="75">
        <f>SUM(L25:N25)</f>
        <v>292</v>
      </c>
      <c r="P25" s="41">
        <v>97</v>
      </c>
      <c r="Q25" s="41">
        <v>95</v>
      </c>
      <c r="R25" s="41">
        <v>100</v>
      </c>
      <c r="S25" s="75">
        <f>SUM(P25:R25)</f>
        <v>292</v>
      </c>
      <c r="T25" s="76">
        <f>SUM(O25,S25)</f>
        <v>584</v>
      </c>
    </row>
    <row r="26" spans="2:20" ht="15.75">
      <c r="B26" s="12">
        <v>2</v>
      </c>
      <c r="F26" s="6" t="s">
        <v>200</v>
      </c>
      <c r="G26" s="27" t="s">
        <v>201</v>
      </c>
      <c r="H26" s="2" t="s">
        <v>196</v>
      </c>
      <c r="I26" s="30">
        <v>2001</v>
      </c>
      <c r="J26" s="30" t="s">
        <v>202</v>
      </c>
      <c r="K26" s="1" t="s">
        <v>203</v>
      </c>
      <c r="L26" s="27">
        <v>94</v>
      </c>
      <c r="M26" s="27">
        <v>95</v>
      </c>
      <c r="N26" s="27">
        <v>93</v>
      </c>
      <c r="O26" s="75">
        <f>SUM(L26:N26)</f>
        <v>282</v>
      </c>
      <c r="P26" s="27">
        <v>94</v>
      </c>
      <c r="Q26" s="27">
        <v>95</v>
      </c>
      <c r="R26" s="27">
        <v>93</v>
      </c>
      <c r="S26" s="75">
        <f>SUM(P26:R26)</f>
        <v>282</v>
      </c>
      <c r="T26" s="76">
        <f>SUM(O26,S26)</f>
        <v>564</v>
      </c>
    </row>
    <row r="27" spans="1:224" s="37" customFormat="1" ht="11.25">
      <c r="A27" s="3"/>
      <c r="B27" s="30"/>
      <c r="C27" s="30"/>
      <c r="D27" s="1"/>
      <c r="E27" s="30"/>
      <c r="F27" s="6"/>
      <c r="G27" s="1"/>
      <c r="H27" s="1"/>
      <c r="I27" s="30"/>
      <c r="J27" s="3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</row>
    <row r="28" spans="1:28" s="22" customFormat="1" ht="11.25">
      <c r="A28" s="18"/>
      <c r="B28" s="19" t="s">
        <v>169</v>
      </c>
      <c r="C28" s="20" t="s">
        <v>170</v>
      </c>
      <c r="D28" s="20" t="s">
        <v>177</v>
      </c>
      <c r="E28" s="19" t="s">
        <v>171</v>
      </c>
      <c r="F28" s="19" t="s">
        <v>209</v>
      </c>
      <c r="G28" s="21" t="s">
        <v>172</v>
      </c>
      <c r="H28" s="21" t="s">
        <v>173</v>
      </c>
      <c r="I28" s="20" t="s">
        <v>98</v>
      </c>
      <c r="J28" s="20" t="s">
        <v>210</v>
      </c>
      <c r="K28" s="19" t="s">
        <v>174</v>
      </c>
      <c r="L28" s="19" t="s">
        <v>385</v>
      </c>
      <c r="M28" s="19" t="s">
        <v>386</v>
      </c>
      <c r="N28" s="19" t="s">
        <v>387</v>
      </c>
      <c r="O28" s="19" t="s">
        <v>383</v>
      </c>
      <c r="P28" s="19" t="s">
        <v>385</v>
      </c>
      <c r="Q28" s="19" t="s">
        <v>386</v>
      </c>
      <c r="R28" s="19" t="s">
        <v>387</v>
      </c>
      <c r="S28" s="19" t="s">
        <v>384</v>
      </c>
      <c r="T28" s="32" t="s">
        <v>176</v>
      </c>
      <c r="U28" s="57"/>
      <c r="V28" s="57"/>
      <c r="W28" s="57"/>
      <c r="X28" s="58"/>
      <c r="Y28" s="58"/>
      <c r="Z28" s="58"/>
      <c r="AA28" s="59"/>
      <c r="AB28" s="57"/>
    </row>
    <row r="29" spans="1:224" s="37" customFormat="1" ht="11.25">
      <c r="A29" s="3"/>
      <c r="B29" s="30"/>
      <c r="C29" s="30"/>
      <c r="D29" s="1"/>
      <c r="E29" s="30"/>
      <c r="F29" s="6"/>
      <c r="G29" s="1"/>
      <c r="H29" s="1"/>
      <c r="I29" s="30"/>
      <c r="J29" s="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</row>
    <row r="30" ht="15.75">
      <c r="A30" s="54" t="s">
        <v>382</v>
      </c>
    </row>
    <row r="31" spans="2:20" ht="15.75">
      <c r="B31" s="12">
        <v>1</v>
      </c>
      <c r="F31" s="40" t="s">
        <v>191</v>
      </c>
      <c r="G31" s="41" t="s">
        <v>192</v>
      </c>
      <c r="H31" s="33" t="s">
        <v>193</v>
      </c>
      <c r="I31" s="30">
        <v>2002</v>
      </c>
      <c r="J31" s="30" t="s">
        <v>194</v>
      </c>
      <c r="K31" s="42" t="s">
        <v>195</v>
      </c>
      <c r="L31" s="41">
        <v>97</v>
      </c>
      <c r="M31" s="41">
        <v>95</v>
      </c>
      <c r="N31" s="41">
        <v>100</v>
      </c>
      <c r="O31" s="75">
        <f>SUM(L31:N31)</f>
        <v>292</v>
      </c>
      <c r="P31" s="41">
        <v>97</v>
      </c>
      <c r="Q31" s="41">
        <v>95</v>
      </c>
      <c r="R31" s="41">
        <v>100</v>
      </c>
      <c r="S31" s="75">
        <f>SUM(P31:R31)</f>
        <v>292</v>
      </c>
      <c r="T31" s="76">
        <f>SUM(O31,S31)</f>
        <v>584</v>
      </c>
    </row>
    <row r="32" spans="2:20" ht="15.75">
      <c r="B32" s="12">
        <v>2</v>
      </c>
      <c r="F32" s="6" t="s">
        <v>200</v>
      </c>
      <c r="G32" s="27" t="s">
        <v>201</v>
      </c>
      <c r="H32" s="2" t="s">
        <v>196</v>
      </c>
      <c r="I32" s="30">
        <v>2001</v>
      </c>
      <c r="J32" s="30" t="s">
        <v>202</v>
      </c>
      <c r="K32" s="1" t="s">
        <v>203</v>
      </c>
      <c r="L32" s="27">
        <v>94</v>
      </c>
      <c r="M32" s="27">
        <v>95</v>
      </c>
      <c r="N32" s="27">
        <v>93</v>
      </c>
      <c r="O32" s="75">
        <f>SUM(L32:N32)</f>
        <v>282</v>
      </c>
      <c r="P32" s="27">
        <v>94</v>
      </c>
      <c r="Q32" s="27">
        <v>95</v>
      </c>
      <c r="R32" s="27">
        <v>93</v>
      </c>
      <c r="S32" s="75">
        <f>SUM(P32:R32)</f>
        <v>282</v>
      </c>
      <c r="T32" s="76">
        <f>SUM(O32,S32)</f>
        <v>564</v>
      </c>
    </row>
    <row r="33" spans="3:10" s="1" customFormat="1" ht="11.25">
      <c r="C33" s="30"/>
      <c r="E33" s="30"/>
      <c r="I33" s="30"/>
      <c r="J33" s="30"/>
    </row>
    <row r="34" spans="2:21" s="22" customFormat="1" ht="11.25">
      <c r="B34" s="65" t="s">
        <v>169</v>
      </c>
      <c r="C34" s="65" t="s">
        <v>418</v>
      </c>
      <c r="D34" s="65" t="s">
        <v>419</v>
      </c>
      <c r="E34" s="65" t="s">
        <v>171</v>
      </c>
      <c r="F34" s="65" t="s">
        <v>420</v>
      </c>
      <c r="G34" s="18" t="s">
        <v>421</v>
      </c>
      <c r="H34" s="18" t="s">
        <v>422</v>
      </c>
      <c r="I34" s="77" t="s">
        <v>98</v>
      </c>
      <c r="J34" s="66"/>
      <c r="K34" s="78" t="s">
        <v>174</v>
      </c>
      <c r="L34" s="19" t="s">
        <v>423</v>
      </c>
      <c r="M34" s="19" t="s">
        <v>424</v>
      </c>
      <c r="N34" s="19">
        <v>150</v>
      </c>
      <c r="O34" s="19" t="s">
        <v>423</v>
      </c>
      <c r="P34" s="19" t="s">
        <v>424</v>
      </c>
      <c r="Q34" s="19">
        <v>20</v>
      </c>
      <c r="R34" s="19" t="s">
        <v>423</v>
      </c>
      <c r="S34" s="67" t="s">
        <v>424</v>
      </c>
      <c r="T34" s="68">
        <v>10</v>
      </c>
      <c r="U34" s="69" t="s">
        <v>176</v>
      </c>
    </row>
    <row r="35" spans="1:224" s="37" customFormat="1" ht="11.25">
      <c r="A35" s="3"/>
      <c r="B35" s="30"/>
      <c r="C35" s="30"/>
      <c r="D35" s="1"/>
      <c r="E35" s="30"/>
      <c r="F35" s="6"/>
      <c r="G35" s="1"/>
      <c r="H35" s="1"/>
      <c r="I35" s="30"/>
      <c r="J35" s="3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</row>
    <row r="36" ht="15.75">
      <c r="A36" s="54" t="s">
        <v>395</v>
      </c>
    </row>
    <row r="37" spans="2:21" ht="15.75">
      <c r="B37" s="12">
        <v>1</v>
      </c>
      <c r="F37" s="7" t="s">
        <v>184</v>
      </c>
      <c r="G37" s="26" t="s">
        <v>182</v>
      </c>
      <c r="H37" s="8" t="s">
        <v>165</v>
      </c>
      <c r="I37" s="28">
        <v>2005</v>
      </c>
      <c r="J37" s="28" t="s">
        <v>185</v>
      </c>
      <c r="K37" s="7" t="s">
        <v>186</v>
      </c>
      <c r="L37" s="70">
        <v>91</v>
      </c>
      <c r="M37" s="70">
        <v>94</v>
      </c>
      <c r="N37" s="71">
        <f>SUM(L37:M37)</f>
        <v>185</v>
      </c>
      <c r="O37" s="72">
        <v>90</v>
      </c>
      <c r="P37" s="72">
        <v>91</v>
      </c>
      <c r="Q37" s="71">
        <f>SUM(O37:P37)</f>
        <v>181</v>
      </c>
      <c r="R37" s="72">
        <v>82</v>
      </c>
      <c r="S37" s="73">
        <v>87</v>
      </c>
      <c r="T37" s="71">
        <f>SUM(R37:S37)</f>
        <v>169</v>
      </c>
      <c r="U37" s="13">
        <f>SUM(N37+Q37+T37)</f>
        <v>535</v>
      </c>
    </row>
    <row r="38" spans="2:21" ht="15.75">
      <c r="B38" s="12">
        <v>2</v>
      </c>
      <c r="F38" s="6" t="s">
        <v>197</v>
      </c>
      <c r="G38" s="25" t="s">
        <v>198</v>
      </c>
      <c r="H38" s="5" t="s">
        <v>199</v>
      </c>
      <c r="I38" s="29">
        <v>2005</v>
      </c>
      <c r="J38" s="29" t="s">
        <v>188</v>
      </c>
      <c r="K38" s="1" t="s">
        <v>43</v>
      </c>
      <c r="L38" s="70">
        <v>91</v>
      </c>
      <c r="M38" s="70">
        <v>96</v>
      </c>
      <c r="N38" s="71">
        <f>SUM(L38:M38)</f>
        <v>187</v>
      </c>
      <c r="O38" s="72">
        <v>87</v>
      </c>
      <c r="P38" s="72">
        <v>90</v>
      </c>
      <c r="Q38" s="71">
        <f>SUM(O38:P38)</f>
        <v>177</v>
      </c>
      <c r="R38" s="72">
        <v>85</v>
      </c>
      <c r="S38" s="73">
        <v>85</v>
      </c>
      <c r="T38" s="71">
        <f>SUM(R38:S38)</f>
        <v>170</v>
      </c>
      <c r="U38" s="13">
        <f>SUM(N38+Q38+T38)</f>
        <v>534</v>
      </c>
    </row>
    <row r="39" spans="3:10" s="1" customFormat="1" ht="11.25">
      <c r="C39" s="30"/>
      <c r="E39" s="30"/>
      <c r="I39" s="30"/>
      <c r="J39" s="30"/>
    </row>
    <row r="40" spans="1:27" s="1" customFormat="1" ht="15.75">
      <c r="A40" s="1" t="s">
        <v>207</v>
      </c>
      <c r="B40" s="30"/>
      <c r="C40" s="38"/>
      <c r="E40" s="30"/>
      <c r="I40" s="30"/>
      <c r="J40" s="30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s="1" customFormat="1" ht="15.75">
      <c r="A41" s="1" t="s">
        <v>208</v>
      </c>
      <c r="B41" s="30"/>
      <c r="C41" s="38"/>
      <c r="E41" s="30"/>
      <c r="I41" s="30"/>
      <c r="J41" s="30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</sheetData>
  <sheetProtection/>
  <printOptions gridLines="1" horizontalCentered="1"/>
  <pageMargins left="0.3937007874015748" right="0.3937007874015748" top="0.4724409448818898" bottom="0.5511811023622047" header="0.31496062992125984" footer="0.2362204724409449"/>
  <pageSetup fitToHeight="9" fitToWidth="1" horizontalDpi="600" verticalDpi="600" orientation="landscape" paperSize="9" scale="90" r:id="rId1"/>
  <headerFooter>
    <oddFooter>&amp;L&amp;8&amp;Z&amp;F
&amp;A&amp;C&amp;8&amp;P z &amp;N&amp;R&amp;8&amp;D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S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3" spans="1:12" ht="15">
      <c r="A3" t="s">
        <v>96</v>
      </c>
      <c r="B3" t="s">
        <v>97</v>
      </c>
      <c r="C3" t="s">
        <v>26</v>
      </c>
      <c r="D3" t="s">
        <v>27</v>
      </c>
      <c r="E3" t="s">
        <v>98</v>
      </c>
      <c r="F3" t="s">
        <v>99</v>
      </c>
      <c r="G3" t="s">
        <v>100</v>
      </c>
      <c r="H3" t="s">
        <v>101</v>
      </c>
      <c r="I3" t="s">
        <v>102</v>
      </c>
      <c r="J3" t="s">
        <v>103</v>
      </c>
      <c r="K3" t="s">
        <v>104</v>
      </c>
      <c r="L3" t="s">
        <v>105</v>
      </c>
    </row>
    <row r="5" spans="1:12" ht="15">
      <c r="A5">
        <v>1</v>
      </c>
      <c r="C5" t="s">
        <v>106</v>
      </c>
      <c r="D5" t="s">
        <v>56</v>
      </c>
      <c r="E5">
        <v>1995</v>
      </c>
      <c r="F5" t="s">
        <v>107</v>
      </c>
      <c r="K5" t="s">
        <v>104</v>
      </c>
      <c r="L5">
        <f>COUNTIF(G5:K5,"*")</f>
        <v>1</v>
      </c>
    </row>
    <row r="6" spans="1:12" ht="15">
      <c r="A6">
        <v>2</v>
      </c>
      <c r="C6" t="s">
        <v>108</v>
      </c>
      <c r="D6" t="s">
        <v>31</v>
      </c>
      <c r="E6">
        <v>1993</v>
      </c>
      <c r="F6" t="s">
        <v>109</v>
      </c>
      <c r="H6" t="s">
        <v>101</v>
      </c>
      <c r="I6" t="s">
        <v>110</v>
      </c>
      <c r="L6">
        <f>COUNTIF(G6:K6,"*")</f>
        <v>2</v>
      </c>
    </row>
    <row r="7" spans="1:12" ht="15">
      <c r="A7">
        <v>3</v>
      </c>
      <c r="C7" t="s">
        <v>111</v>
      </c>
      <c r="D7" t="s">
        <v>112</v>
      </c>
      <c r="E7">
        <v>1993</v>
      </c>
      <c r="F7" t="s">
        <v>113</v>
      </c>
      <c r="H7" t="s">
        <v>101</v>
      </c>
      <c r="I7" t="s">
        <v>110</v>
      </c>
      <c r="J7" t="s">
        <v>103</v>
      </c>
      <c r="L7">
        <f>COUNTIF(G7:K7,"*")</f>
        <v>3</v>
      </c>
    </row>
    <row r="8" spans="1:12" ht="15">
      <c r="A8">
        <v>111</v>
      </c>
      <c r="C8" t="s">
        <v>114</v>
      </c>
      <c r="D8" t="s">
        <v>30</v>
      </c>
      <c r="E8">
        <v>1994</v>
      </c>
      <c r="F8" t="s">
        <v>47</v>
      </c>
      <c r="I8" t="s">
        <v>110</v>
      </c>
      <c r="K8" t="s">
        <v>104</v>
      </c>
      <c r="L8">
        <f>COUNTIF(G8:K8,"*")</f>
        <v>2</v>
      </c>
    </row>
    <row r="9" spans="1:12" ht="15">
      <c r="A9">
        <v>112</v>
      </c>
      <c r="C9" t="s">
        <v>115</v>
      </c>
      <c r="D9" t="s">
        <v>37</v>
      </c>
      <c r="E9">
        <v>1995</v>
      </c>
      <c r="F9" t="s">
        <v>69</v>
      </c>
      <c r="K9" t="s">
        <v>104</v>
      </c>
      <c r="L9">
        <f>COUNTIF(G9:K9,"*")</f>
        <v>1</v>
      </c>
    </row>
    <row r="10" spans="3:12" ht="15">
      <c r="C10" t="s">
        <v>116</v>
      </c>
      <c r="G10">
        <f>COUNTIF(G5:G9,"*")</f>
        <v>0</v>
      </c>
      <c r="H10">
        <f>COUNTIF(H5:H9,"*")</f>
        <v>2</v>
      </c>
      <c r="I10">
        <f>COUNTIF(I5:I9,"*")</f>
        <v>3</v>
      </c>
      <c r="J10">
        <f>COUNTIF(J5:J9,"*")</f>
        <v>1</v>
      </c>
      <c r="K10">
        <f>COUNTIF(K5:K9,"*")</f>
        <v>3</v>
      </c>
      <c r="L10">
        <f>SUM(L5:L9)</f>
        <v>9</v>
      </c>
    </row>
    <row r="13" spans="1:71" ht="15">
      <c r="A13">
        <v>2</v>
      </c>
      <c r="B13" t="s">
        <v>117</v>
      </c>
      <c r="C13" t="s">
        <v>118</v>
      </c>
      <c r="D13" t="s">
        <v>39</v>
      </c>
      <c r="E13">
        <v>1993</v>
      </c>
      <c r="F13" t="s">
        <v>119</v>
      </c>
      <c r="G13">
        <v>0</v>
      </c>
      <c r="L13">
        <v>368</v>
      </c>
      <c r="M13">
        <v>370</v>
      </c>
      <c r="N13">
        <v>362</v>
      </c>
      <c r="P13">
        <v>355</v>
      </c>
      <c r="Q13">
        <v>368</v>
      </c>
      <c r="R13">
        <v>360</v>
      </c>
      <c r="S13">
        <v>367</v>
      </c>
      <c r="T13">
        <v>357</v>
      </c>
      <c r="U13">
        <v>360</v>
      </c>
      <c r="AC13">
        <v>361</v>
      </c>
      <c r="AD13">
        <v>357</v>
      </c>
      <c r="AL13">
        <v>365</v>
      </c>
      <c r="AM13">
        <v>368</v>
      </c>
      <c r="AP13">
        <v>357</v>
      </c>
      <c r="AS13">
        <v>365</v>
      </c>
      <c r="AX13">
        <v>368</v>
      </c>
      <c r="AY13">
        <v>358</v>
      </c>
      <c r="BK13">
        <v>0</v>
      </c>
      <c r="BL13">
        <f>AVERAGE((LARGE((G13:BK13),1)),(LARGE((G13:BK13),2)),(LARGE((G13:BK13),3)))</f>
        <v>368.6666666666667</v>
      </c>
      <c r="BN13">
        <f>LARGE((G13:BK13),1)</f>
        <v>370</v>
      </c>
      <c r="BO13">
        <f>LARGE((G13:BK13),2)</f>
        <v>368</v>
      </c>
      <c r="BP13">
        <f>LARGE((G13:BK13),3)</f>
        <v>368</v>
      </c>
      <c r="BR13">
        <f>AVERAGE((LARGE((V13:W13,AH13:BA13,BC13:BD13),1)),(LARGE((V13:W13,AH13:BA13,BC13:BD13),2)),(LARGE((V13:W13,AH13:BA13,BC13:BD13),3)))</f>
        <v>367</v>
      </c>
      <c r="BS13">
        <v>1</v>
      </c>
    </row>
    <row r="14" spans="1:71" ht="15">
      <c r="A14">
        <v>3</v>
      </c>
      <c r="B14" t="s">
        <v>120</v>
      </c>
      <c r="C14" t="s">
        <v>121</v>
      </c>
      <c r="D14" t="s">
        <v>122</v>
      </c>
      <c r="E14">
        <v>1994</v>
      </c>
      <c r="F14" t="s">
        <v>44</v>
      </c>
      <c r="G14">
        <v>0</v>
      </c>
      <c r="L14">
        <v>343</v>
      </c>
      <c r="M14">
        <v>347</v>
      </c>
      <c r="T14">
        <v>352</v>
      </c>
      <c r="U14">
        <v>340</v>
      </c>
      <c r="AC14">
        <v>344</v>
      </c>
      <c r="AD14">
        <v>348</v>
      </c>
      <c r="AJ14">
        <v>367</v>
      </c>
      <c r="AK14">
        <v>359</v>
      </c>
      <c r="AL14">
        <v>358</v>
      </c>
      <c r="AM14">
        <v>362</v>
      </c>
      <c r="AP14">
        <v>359</v>
      </c>
      <c r="AT14">
        <v>360</v>
      </c>
      <c r="AU14">
        <v>368</v>
      </c>
      <c r="AX14">
        <v>361</v>
      </c>
      <c r="AY14">
        <v>355</v>
      </c>
      <c r="BK14">
        <v>0</v>
      </c>
      <c r="BL14">
        <f>AVERAGE((LARGE((G14:BK14),1)),(LARGE((G14:BK14),2)),(LARGE((G14:BK14),3)))</f>
        <v>365.6666666666667</v>
      </c>
      <c r="BN14">
        <f>LARGE((G14:BK14),1)</f>
        <v>368</v>
      </c>
      <c r="BO14">
        <f>LARGE((G14:BK14),2)</f>
        <v>367</v>
      </c>
      <c r="BP14">
        <f>LARGE((G14:BK14),3)</f>
        <v>362</v>
      </c>
      <c r="BR14">
        <f>AVERAGE((LARGE((V14:W14,AH14:BA14,BC14:BD14),1)),(LARGE((V14:W14,AH14:BA14,BC14:BD14),2)),(LARGE((V14:W14,AH14:BA14,BC14:BD14),3)))</f>
        <v>365.6666666666667</v>
      </c>
      <c r="BS14">
        <v>2</v>
      </c>
    </row>
    <row r="15" spans="1:71" ht="15">
      <c r="A15">
        <v>4</v>
      </c>
      <c r="B15" t="s">
        <v>123</v>
      </c>
      <c r="C15" t="s">
        <v>124</v>
      </c>
      <c r="D15" t="s">
        <v>41</v>
      </c>
      <c r="E15">
        <v>1993</v>
      </c>
      <c r="F15" t="s">
        <v>125</v>
      </c>
      <c r="G15">
        <v>0</v>
      </c>
      <c r="M15">
        <v>349</v>
      </c>
      <c r="R15">
        <v>331</v>
      </c>
      <c r="S15">
        <v>349</v>
      </c>
      <c r="AC15">
        <v>342</v>
      </c>
      <c r="AD15">
        <v>335</v>
      </c>
      <c r="AP15">
        <v>361</v>
      </c>
      <c r="AS15">
        <v>358</v>
      </c>
      <c r="AX15">
        <v>349</v>
      </c>
      <c r="AY15">
        <v>352</v>
      </c>
      <c r="BK15">
        <v>0</v>
      </c>
      <c r="BL15">
        <f>AVERAGE((LARGE((G15:BK15),1)),(LARGE((G15:BK15),2)),(LARGE((G15:BK15),3)))</f>
        <v>357</v>
      </c>
      <c r="BN15">
        <f>LARGE((G15:BK15),1)</f>
        <v>361</v>
      </c>
      <c r="BO15">
        <f>LARGE((G15:BK15),2)</f>
        <v>358</v>
      </c>
      <c r="BP15">
        <f>LARGE((G15:BK15),3)</f>
        <v>352</v>
      </c>
      <c r="BQ15" t="s">
        <v>126</v>
      </c>
      <c r="BR15">
        <f>AVERAGE((LARGE((V15:W15,AH15:BA15,BC15:BD15),1)),(LARGE((V15:W15,AH15:BA15,BC15:BD15),2)),(LARGE((V15:W15,AH15:BA15,BC15:BD15),3)))</f>
        <v>357</v>
      </c>
      <c r="BS15">
        <v>4</v>
      </c>
    </row>
    <row r="16" spans="1:71" ht="15">
      <c r="A16">
        <v>5</v>
      </c>
      <c r="B16" t="s">
        <v>127</v>
      </c>
      <c r="C16" t="s">
        <v>128</v>
      </c>
      <c r="D16" t="s">
        <v>36</v>
      </c>
      <c r="E16">
        <v>1993</v>
      </c>
      <c r="F16" t="s">
        <v>119</v>
      </c>
      <c r="G16">
        <v>0</v>
      </c>
      <c r="T16">
        <v>352</v>
      </c>
      <c r="U16">
        <v>347</v>
      </c>
      <c r="AC16">
        <v>355</v>
      </c>
      <c r="AD16">
        <v>352</v>
      </c>
      <c r="AP16">
        <v>343</v>
      </c>
      <c r="AS16">
        <v>350</v>
      </c>
      <c r="AX16">
        <v>348</v>
      </c>
      <c r="AY16">
        <v>358</v>
      </c>
      <c r="BK16">
        <v>0</v>
      </c>
      <c r="BL16">
        <f>AVERAGE((LARGE((G16:BK16),1)),(LARGE((G16:BK16),2)),(LARGE((G16:BK16),3)))</f>
        <v>355</v>
      </c>
      <c r="BN16">
        <f>LARGE((G16:BK16),1)</f>
        <v>358</v>
      </c>
      <c r="BO16">
        <f>LARGE((G16:BK16),2)</f>
        <v>355</v>
      </c>
      <c r="BP16">
        <f>LARGE((G16:BK16),3)</f>
        <v>352</v>
      </c>
      <c r="BR16">
        <f>AVERAGE((LARGE((V16:W16,AH16:BA16,BC16:BD16),1)),(LARGE((V16:W16,AH16:BA16,BC16:BD16),2)),(LARGE((V16:W16,AH16:BA16,BC16:BD16),3)))</f>
        <v>352</v>
      </c>
      <c r="BS16"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3" spans="1:4" ht="15">
      <c r="A3" t="s">
        <v>96</v>
      </c>
      <c r="B3" t="s">
        <v>130</v>
      </c>
      <c r="C3" t="s">
        <v>131</v>
      </c>
      <c r="D3" t="s">
        <v>132</v>
      </c>
    </row>
    <row r="5" spans="1:3" ht="15">
      <c r="A5">
        <v>1</v>
      </c>
      <c r="B5" t="s">
        <v>49</v>
      </c>
      <c r="C5">
        <v>13</v>
      </c>
    </row>
    <row r="6" spans="1:3" ht="15">
      <c r="A6">
        <v>2</v>
      </c>
      <c r="B6" t="s">
        <v>69</v>
      </c>
      <c r="C6">
        <v>10</v>
      </c>
    </row>
    <row r="7" spans="1:3" ht="15">
      <c r="A7">
        <v>3</v>
      </c>
      <c r="B7" t="s">
        <v>55</v>
      </c>
      <c r="C7">
        <v>9</v>
      </c>
    </row>
    <row r="8" spans="1:3" ht="15">
      <c r="A8">
        <v>4</v>
      </c>
      <c r="B8" t="s">
        <v>50</v>
      </c>
      <c r="C8">
        <v>7</v>
      </c>
    </row>
    <row r="9" spans="1:3" ht="15">
      <c r="A9">
        <v>5</v>
      </c>
      <c r="B9" t="s">
        <v>109</v>
      </c>
      <c r="C9">
        <v>7</v>
      </c>
    </row>
    <row r="10" spans="1:3" ht="15">
      <c r="A10">
        <v>6</v>
      </c>
      <c r="B10" t="s">
        <v>46</v>
      </c>
      <c r="C10">
        <v>6</v>
      </c>
    </row>
    <row r="11" spans="1:3" ht="15">
      <c r="A11">
        <v>7</v>
      </c>
      <c r="B11" t="s">
        <v>38</v>
      </c>
      <c r="C11">
        <v>6</v>
      </c>
    </row>
    <row r="12" spans="1:3" ht="15">
      <c r="A12">
        <v>8</v>
      </c>
      <c r="B12" t="s">
        <v>45</v>
      </c>
      <c r="C12">
        <v>5</v>
      </c>
    </row>
    <row r="13" spans="1:3" ht="15">
      <c r="A13">
        <v>9</v>
      </c>
      <c r="B13" t="s">
        <v>42</v>
      </c>
      <c r="C13">
        <v>5</v>
      </c>
    </row>
    <row r="14" spans="1:3" ht="15">
      <c r="A14">
        <v>10</v>
      </c>
      <c r="B14" t="s">
        <v>133</v>
      </c>
      <c r="C14">
        <v>5</v>
      </c>
    </row>
    <row r="15" spans="1:3" ht="15">
      <c r="A15">
        <v>11</v>
      </c>
      <c r="B15" t="s">
        <v>35</v>
      </c>
      <c r="C15">
        <v>5</v>
      </c>
    </row>
    <row r="16" spans="1:3" ht="15">
      <c r="A16">
        <v>12</v>
      </c>
      <c r="B16" t="s">
        <v>43</v>
      </c>
      <c r="C16">
        <v>4</v>
      </c>
    </row>
    <row r="17" spans="1:3" ht="15">
      <c r="A17">
        <v>13</v>
      </c>
      <c r="B17" t="s">
        <v>119</v>
      </c>
      <c r="C17">
        <v>4</v>
      </c>
    </row>
    <row r="18" spans="1:3" ht="15">
      <c r="A18">
        <v>14</v>
      </c>
      <c r="B18" t="s">
        <v>44</v>
      </c>
      <c r="C18">
        <v>3</v>
      </c>
    </row>
    <row r="19" spans="1:3" ht="15">
      <c r="A19">
        <v>15</v>
      </c>
      <c r="B19" t="s">
        <v>134</v>
      </c>
      <c r="C19">
        <v>3</v>
      </c>
    </row>
    <row r="20" spans="1:3" ht="15">
      <c r="A20">
        <v>16</v>
      </c>
      <c r="B20" t="s">
        <v>135</v>
      </c>
      <c r="C20">
        <v>3</v>
      </c>
    </row>
    <row r="21" spans="1:3" ht="15">
      <c r="A21">
        <v>17</v>
      </c>
      <c r="B21" t="s">
        <v>47</v>
      </c>
      <c r="C21">
        <v>3</v>
      </c>
    </row>
    <row r="22" spans="1:3" ht="15">
      <c r="A22">
        <v>18</v>
      </c>
      <c r="B22" t="s">
        <v>32</v>
      </c>
      <c r="C22">
        <v>2</v>
      </c>
    </row>
    <row r="23" spans="1:3" ht="15">
      <c r="A23">
        <v>19</v>
      </c>
      <c r="B23" t="s">
        <v>136</v>
      </c>
      <c r="C23">
        <v>2</v>
      </c>
    </row>
    <row r="24" spans="1:3" ht="15">
      <c r="A24">
        <v>20</v>
      </c>
      <c r="B24" t="s">
        <v>51</v>
      </c>
      <c r="C24">
        <v>2</v>
      </c>
    </row>
    <row r="25" spans="1:3" ht="15">
      <c r="A25">
        <v>21</v>
      </c>
      <c r="B25" t="s">
        <v>137</v>
      </c>
      <c r="C25">
        <v>2</v>
      </c>
    </row>
    <row r="26" spans="1:3" ht="15">
      <c r="A26">
        <v>22</v>
      </c>
      <c r="B26" t="s">
        <v>138</v>
      </c>
      <c r="C26">
        <v>2</v>
      </c>
    </row>
    <row r="27" spans="1:3" ht="15">
      <c r="A27">
        <v>23</v>
      </c>
      <c r="B27" t="s">
        <v>113</v>
      </c>
      <c r="C27">
        <v>2</v>
      </c>
    </row>
    <row r="28" spans="1:3" ht="15">
      <c r="A28">
        <v>24</v>
      </c>
      <c r="B28" t="s">
        <v>139</v>
      </c>
      <c r="C28">
        <v>2</v>
      </c>
    </row>
    <row r="29" spans="1:3" ht="15">
      <c r="A29">
        <v>25</v>
      </c>
      <c r="B29" t="s">
        <v>53</v>
      </c>
      <c r="C29">
        <v>2</v>
      </c>
    </row>
    <row r="30" spans="1:3" ht="15">
      <c r="A30">
        <v>26</v>
      </c>
      <c r="B30" t="s">
        <v>57</v>
      </c>
      <c r="C30">
        <v>1</v>
      </c>
    </row>
    <row r="31" spans="1:3" ht="15">
      <c r="A31">
        <v>27</v>
      </c>
      <c r="B31" t="s">
        <v>34</v>
      </c>
      <c r="C31">
        <v>1</v>
      </c>
    </row>
    <row r="32" spans="2:3" ht="15">
      <c r="B32" t="s">
        <v>116</v>
      </c>
      <c r="C32">
        <f>SUM(C5:C31)</f>
        <v>116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9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4:26" ht="15">
      <c r="D2">
        <v>40930</v>
      </c>
      <c r="E2">
        <v>40510</v>
      </c>
      <c r="F2">
        <v>40523</v>
      </c>
      <c r="G2">
        <v>40524</v>
      </c>
      <c r="H2">
        <v>40530</v>
      </c>
      <c r="I2">
        <v>40531</v>
      </c>
      <c r="J2">
        <v>40558</v>
      </c>
      <c r="K2">
        <v>40559</v>
      </c>
      <c r="L2">
        <v>40579</v>
      </c>
      <c r="M2">
        <v>40580</v>
      </c>
      <c r="N2">
        <v>40579</v>
      </c>
      <c r="O2">
        <v>40593</v>
      </c>
      <c r="P2">
        <v>40594</v>
      </c>
      <c r="Q2">
        <v>40593</v>
      </c>
      <c r="R2">
        <v>40594</v>
      </c>
      <c r="S2">
        <v>40600</v>
      </c>
      <c r="T2">
        <v>40601</v>
      </c>
      <c r="U2">
        <v>40607</v>
      </c>
      <c r="V2">
        <v>40614</v>
      </c>
      <c r="W2">
        <v>40614</v>
      </c>
      <c r="X2">
        <v>40607</v>
      </c>
      <c r="Y2">
        <v>40621</v>
      </c>
      <c r="Z2">
        <v>40621</v>
      </c>
    </row>
    <row r="3" spans="4:35" ht="15">
      <c r="D3" t="s">
        <v>140</v>
      </c>
      <c r="E3" t="s">
        <v>61</v>
      </c>
      <c r="F3" t="s">
        <v>62</v>
      </c>
      <c r="G3" t="s">
        <v>62</v>
      </c>
      <c r="H3" t="s">
        <v>33</v>
      </c>
      <c r="I3" t="s">
        <v>33</v>
      </c>
      <c r="J3" t="s">
        <v>141</v>
      </c>
      <c r="K3" t="s">
        <v>141</v>
      </c>
      <c r="L3" t="s">
        <v>63</v>
      </c>
      <c r="M3" t="s">
        <v>63</v>
      </c>
      <c r="N3" t="s">
        <v>64</v>
      </c>
      <c r="O3" t="s">
        <v>29</v>
      </c>
      <c r="P3" t="s">
        <v>29</v>
      </c>
      <c r="Q3" t="s">
        <v>142</v>
      </c>
      <c r="R3" t="s">
        <v>142</v>
      </c>
      <c r="S3" t="s">
        <v>28</v>
      </c>
      <c r="T3" t="s">
        <v>28</v>
      </c>
      <c r="U3" t="s">
        <v>143</v>
      </c>
      <c r="V3" t="s">
        <v>144</v>
      </c>
      <c r="W3" t="s">
        <v>145</v>
      </c>
      <c r="X3" t="s">
        <v>146</v>
      </c>
      <c r="Y3" t="s">
        <v>147</v>
      </c>
      <c r="Z3" t="s">
        <v>148</v>
      </c>
      <c r="AH3" t="s">
        <v>65</v>
      </c>
      <c r="AI3" t="s">
        <v>66</v>
      </c>
    </row>
    <row r="4" ht="15">
      <c r="A4" t="s">
        <v>67</v>
      </c>
    </row>
    <row r="5" spans="1:35" ht="15">
      <c r="A5">
        <v>1</v>
      </c>
      <c r="B5" t="s">
        <v>119</v>
      </c>
      <c r="C5">
        <v>0</v>
      </c>
      <c r="AG5">
        <v>0</v>
      </c>
      <c r="AH5">
        <f aca="true" t="shared" si="0" ref="AH5:AH10">COUNT(D5:AF5)</f>
        <v>0</v>
      </c>
      <c r="AI5" t="e">
        <f aca="true" t="shared" si="1" ref="AI5:AI10">AVERAGE((LARGE((C5:AG5),1)),(LARGE((C5:AG5),2)),(LARGE((C5:AG5),3)))</f>
        <v>#NUM!</v>
      </c>
    </row>
    <row r="6" spans="1:35" ht="15">
      <c r="A6">
        <v>2</v>
      </c>
      <c r="B6" t="s">
        <v>68</v>
      </c>
      <c r="C6">
        <v>0</v>
      </c>
      <c r="AH6">
        <f t="shared" si="0"/>
        <v>0</v>
      </c>
      <c r="AI6" t="e">
        <f t="shared" si="1"/>
        <v>#NUM!</v>
      </c>
    </row>
    <row r="7" spans="1:35" ht="15">
      <c r="A7">
        <v>3</v>
      </c>
      <c r="B7" t="s">
        <v>70</v>
      </c>
      <c r="C7">
        <v>0</v>
      </c>
      <c r="AG7">
        <v>0</v>
      </c>
      <c r="AH7">
        <f t="shared" si="0"/>
        <v>0</v>
      </c>
      <c r="AI7" t="e">
        <f t="shared" si="1"/>
        <v>#NUM!</v>
      </c>
    </row>
    <row r="8" spans="1:35" ht="15">
      <c r="A8">
        <v>4</v>
      </c>
      <c r="B8" t="s">
        <v>69</v>
      </c>
      <c r="C8">
        <v>0</v>
      </c>
      <c r="AG8">
        <v>0</v>
      </c>
      <c r="AH8">
        <f t="shared" si="0"/>
        <v>0</v>
      </c>
      <c r="AI8" t="e">
        <f t="shared" si="1"/>
        <v>#NUM!</v>
      </c>
    </row>
    <row r="9" spans="1:35" ht="15">
      <c r="A9">
        <v>5</v>
      </c>
      <c r="B9" t="s">
        <v>71</v>
      </c>
      <c r="C9">
        <v>0</v>
      </c>
      <c r="AH9">
        <f t="shared" si="0"/>
        <v>0</v>
      </c>
      <c r="AI9" t="e">
        <f t="shared" si="1"/>
        <v>#NUM!</v>
      </c>
    </row>
    <row r="10" spans="1:35" ht="15">
      <c r="A10">
        <v>6</v>
      </c>
      <c r="B10" t="s">
        <v>149</v>
      </c>
      <c r="AH10">
        <f t="shared" si="0"/>
        <v>0</v>
      </c>
      <c r="AI10" t="e">
        <f t="shared" si="1"/>
        <v>#NUM!</v>
      </c>
    </row>
    <row r="11" spans="2:34" ht="15">
      <c r="B11" t="s">
        <v>72</v>
      </c>
      <c r="D11">
        <f aca="true" t="shared" si="2" ref="D11:AF11">COUNT(D5:D9)</f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2"/>
        <v>0</v>
      </c>
      <c r="S11">
        <f t="shared" si="2"/>
        <v>0</v>
      </c>
      <c r="T11">
        <f>COUNT(T5:T10)</f>
        <v>0</v>
      </c>
      <c r="U11">
        <f>COUNT(U5:U10)</f>
        <v>0</v>
      </c>
      <c r="V11">
        <f t="shared" si="2"/>
        <v>0</v>
      </c>
      <c r="W11">
        <f t="shared" si="2"/>
        <v>0</v>
      </c>
      <c r="X11">
        <f t="shared" si="2"/>
        <v>0</v>
      </c>
      <c r="Y11">
        <f t="shared" si="2"/>
        <v>0</v>
      </c>
      <c r="Z11">
        <f t="shared" si="2"/>
        <v>0</v>
      </c>
      <c r="AA11">
        <f t="shared" si="2"/>
        <v>0</v>
      </c>
      <c r="AB11">
        <f t="shared" si="2"/>
        <v>0</v>
      </c>
      <c r="AC11">
        <f t="shared" si="2"/>
        <v>0</v>
      </c>
      <c r="AD11">
        <f t="shared" si="2"/>
        <v>0</v>
      </c>
      <c r="AE11">
        <f t="shared" si="2"/>
        <v>0</v>
      </c>
      <c r="AF11">
        <f t="shared" si="2"/>
        <v>0</v>
      </c>
      <c r="AH11">
        <f>SUM(D11:AF11)</f>
        <v>0</v>
      </c>
    </row>
    <row r="12" ht="15">
      <c r="A12" t="s">
        <v>73</v>
      </c>
    </row>
    <row r="13" spans="1:35" ht="15">
      <c r="A13">
        <v>1</v>
      </c>
      <c r="B13" t="s">
        <v>150</v>
      </c>
      <c r="C13">
        <v>0</v>
      </c>
      <c r="AG13">
        <v>0</v>
      </c>
      <c r="AH13">
        <f aca="true" t="shared" si="3" ref="AH13:AH33">COUNT(D13:AF13)</f>
        <v>0</v>
      </c>
      <c r="AI13" t="e">
        <f aca="true" t="shared" si="4" ref="AI13:AI33">AVERAGE((LARGE((C13:AG13),1)),(LARGE((C13:AG13),2)),(LARGE((C13:AG13),3)))</f>
        <v>#NUM!</v>
      </c>
    </row>
    <row r="14" spans="1:35" ht="15">
      <c r="A14">
        <v>2</v>
      </c>
      <c r="B14" t="s">
        <v>74</v>
      </c>
      <c r="C14">
        <v>0</v>
      </c>
      <c r="D14">
        <v>841</v>
      </c>
      <c r="AG14">
        <v>0</v>
      </c>
      <c r="AH14">
        <f t="shared" si="3"/>
        <v>1</v>
      </c>
      <c r="AI14">
        <f t="shared" si="4"/>
        <v>280.3333333333333</v>
      </c>
    </row>
    <row r="15" spans="1:35" ht="15">
      <c r="A15">
        <v>3</v>
      </c>
      <c r="B15" t="s">
        <v>151</v>
      </c>
      <c r="C15">
        <v>0</v>
      </c>
      <c r="AG15">
        <v>0</v>
      </c>
      <c r="AH15">
        <f t="shared" si="3"/>
        <v>0</v>
      </c>
      <c r="AI15" t="e">
        <f t="shared" si="4"/>
        <v>#NUM!</v>
      </c>
    </row>
    <row r="16" spans="1:35" ht="15">
      <c r="A16">
        <v>4</v>
      </c>
      <c r="B16" t="s">
        <v>75</v>
      </c>
      <c r="C16">
        <v>0</v>
      </c>
      <c r="AG16">
        <v>0</v>
      </c>
      <c r="AH16">
        <f t="shared" si="3"/>
        <v>0</v>
      </c>
      <c r="AI16" t="e">
        <f t="shared" si="4"/>
        <v>#NUM!</v>
      </c>
    </row>
    <row r="17" spans="1:35" ht="15">
      <c r="A17">
        <v>5</v>
      </c>
      <c r="B17" t="s">
        <v>78</v>
      </c>
      <c r="C17">
        <v>0</v>
      </c>
      <c r="AG17">
        <v>0</v>
      </c>
      <c r="AH17">
        <f t="shared" si="3"/>
        <v>0</v>
      </c>
      <c r="AI17" t="e">
        <f t="shared" si="4"/>
        <v>#NUM!</v>
      </c>
    </row>
    <row r="18" spans="1:35" ht="15">
      <c r="A18">
        <v>6</v>
      </c>
      <c r="B18" t="s">
        <v>152</v>
      </c>
      <c r="C18">
        <v>0</v>
      </c>
      <c r="AG18">
        <v>0</v>
      </c>
      <c r="AH18">
        <f t="shared" si="3"/>
        <v>0</v>
      </c>
      <c r="AI18" t="e">
        <f t="shared" si="4"/>
        <v>#NUM!</v>
      </c>
    </row>
    <row r="19" spans="1:35" ht="15">
      <c r="A19">
        <v>7</v>
      </c>
      <c r="B19" t="s">
        <v>52</v>
      </c>
      <c r="C19">
        <v>0</v>
      </c>
      <c r="AG19">
        <v>0</v>
      </c>
      <c r="AH19">
        <f t="shared" si="3"/>
        <v>0</v>
      </c>
      <c r="AI19" t="e">
        <f t="shared" si="4"/>
        <v>#NUM!</v>
      </c>
    </row>
    <row r="20" spans="1:35" ht="15">
      <c r="A20">
        <v>8</v>
      </c>
      <c r="B20" t="s">
        <v>32</v>
      </c>
      <c r="C20">
        <v>0</v>
      </c>
      <c r="AG20">
        <v>0</v>
      </c>
      <c r="AH20">
        <f t="shared" si="3"/>
        <v>0</v>
      </c>
      <c r="AI20" t="e">
        <f t="shared" si="4"/>
        <v>#NUM!</v>
      </c>
    </row>
    <row r="21" spans="1:35" ht="15">
      <c r="A21">
        <v>9</v>
      </c>
      <c r="B21" t="s">
        <v>48</v>
      </c>
      <c r="C21">
        <v>0</v>
      </c>
      <c r="D21">
        <v>848</v>
      </c>
      <c r="AG21">
        <v>0</v>
      </c>
      <c r="AH21">
        <f t="shared" si="3"/>
        <v>1</v>
      </c>
      <c r="AI21">
        <f t="shared" si="4"/>
        <v>282.6666666666667</v>
      </c>
    </row>
    <row r="22" spans="1:35" ht="15">
      <c r="A22">
        <v>10</v>
      </c>
      <c r="B22" t="s">
        <v>153</v>
      </c>
      <c r="C22">
        <v>0</v>
      </c>
      <c r="D22">
        <v>805</v>
      </c>
      <c r="AG22">
        <v>0</v>
      </c>
      <c r="AH22">
        <f t="shared" si="3"/>
        <v>1</v>
      </c>
      <c r="AI22">
        <f t="shared" si="4"/>
        <v>268.3333333333333</v>
      </c>
    </row>
    <row r="23" spans="1:35" ht="15">
      <c r="A23">
        <v>11</v>
      </c>
      <c r="B23" t="s">
        <v>76</v>
      </c>
      <c r="C23">
        <v>0</v>
      </c>
      <c r="D23">
        <v>748</v>
      </c>
      <c r="AG23">
        <v>0</v>
      </c>
      <c r="AH23">
        <f t="shared" si="3"/>
        <v>1</v>
      </c>
      <c r="AI23">
        <f t="shared" si="4"/>
        <v>249.33333333333334</v>
      </c>
    </row>
    <row r="24" spans="1:35" ht="15">
      <c r="A24">
        <v>12</v>
      </c>
      <c r="B24" t="s">
        <v>70</v>
      </c>
      <c r="C24">
        <v>0</v>
      </c>
      <c r="AG24">
        <v>0</v>
      </c>
      <c r="AH24">
        <f t="shared" si="3"/>
        <v>0</v>
      </c>
      <c r="AI24" t="e">
        <f t="shared" si="4"/>
        <v>#NUM!</v>
      </c>
    </row>
    <row r="25" spans="1:35" ht="15">
      <c r="A25">
        <v>13</v>
      </c>
      <c r="B25" t="s">
        <v>154</v>
      </c>
      <c r="C25">
        <v>0</v>
      </c>
      <c r="AG25">
        <v>0</v>
      </c>
      <c r="AH25">
        <f t="shared" si="3"/>
        <v>0</v>
      </c>
      <c r="AI25" t="e">
        <f t="shared" si="4"/>
        <v>#NUM!</v>
      </c>
    </row>
    <row r="26" spans="1:35" ht="15">
      <c r="A26">
        <v>14</v>
      </c>
      <c r="B26" t="s">
        <v>119</v>
      </c>
      <c r="C26">
        <v>0</v>
      </c>
      <c r="AG26">
        <v>0</v>
      </c>
      <c r="AH26">
        <f t="shared" si="3"/>
        <v>0</v>
      </c>
      <c r="AI26" t="e">
        <f t="shared" si="4"/>
        <v>#NUM!</v>
      </c>
    </row>
    <row r="27" spans="1:35" ht="15">
      <c r="A27">
        <v>15</v>
      </c>
      <c r="B27" t="s">
        <v>77</v>
      </c>
      <c r="C27">
        <v>0</v>
      </c>
      <c r="AG27">
        <v>0</v>
      </c>
      <c r="AH27">
        <f t="shared" si="3"/>
        <v>0</v>
      </c>
      <c r="AI27" t="e">
        <f t="shared" si="4"/>
        <v>#NUM!</v>
      </c>
    </row>
    <row r="28" spans="1:35" ht="15">
      <c r="A28">
        <v>16</v>
      </c>
      <c r="B28" t="s">
        <v>85</v>
      </c>
      <c r="C28">
        <v>0</v>
      </c>
      <c r="D28">
        <v>774</v>
      </c>
      <c r="AG28">
        <v>0</v>
      </c>
      <c r="AH28">
        <f t="shared" si="3"/>
        <v>1</v>
      </c>
      <c r="AI28">
        <f t="shared" si="4"/>
        <v>258</v>
      </c>
    </row>
    <row r="29" spans="1:35" ht="15">
      <c r="A29">
        <v>17</v>
      </c>
      <c r="B29" t="s">
        <v>60</v>
      </c>
      <c r="C29">
        <v>0</v>
      </c>
      <c r="AG29">
        <v>0</v>
      </c>
      <c r="AH29">
        <f t="shared" si="3"/>
        <v>0</v>
      </c>
      <c r="AI29" t="e">
        <f t="shared" si="4"/>
        <v>#NUM!</v>
      </c>
    </row>
    <row r="30" spans="1:35" ht="15">
      <c r="A30">
        <v>18</v>
      </c>
      <c r="B30" t="s">
        <v>155</v>
      </c>
      <c r="C30">
        <v>0</v>
      </c>
      <c r="AG30">
        <v>0</v>
      </c>
      <c r="AH30">
        <f t="shared" si="3"/>
        <v>0</v>
      </c>
      <c r="AI30" t="e">
        <f t="shared" si="4"/>
        <v>#NUM!</v>
      </c>
    </row>
    <row r="31" spans="1:35" ht="15">
      <c r="A31">
        <v>19</v>
      </c>
      <c r="B31" t="s">
        <v>58</v>
      </c>
      <c r="C31">
        <v>0</v>
      </c>
      <c r="AG31">
        <v>0</v>
      </c>
      <c r="AH31">
        <f t="shared" si="3"/>
        <v>0</v>
      </c>
      <c r="AI31" t="e">
        <f t="shared" si="4"/>
        <v>#NUM!</v>
      </c>
    </row>
    <row r="32" spans="1:35" ht="15">
      <c r="A32">
        <v>20</v>
      </c>
      <c r="B32" t="s">
        <v>156</v>
      </c>
      <c r="C32">
        <v>0</v>
      </c>
      <c r="AG32">
        <v>0</v>
      </c>
      <c r="AH32">
        <f t="shared" si="3"/>
        <v>0</v>
      </c>
      <c r="AI32" t="e">
        <f t="shared" si="4"/>
        <v>#NUM!</v>
      </c>
    </row>
    <row r="33" spans="1:35" ht="15">
      <c r="A33">
        <v>21</v>
      </c>
      <c r="B33" t="s">
        <v>35</v>
      </c>
      <c r="C33">
        <v>0</v>
      </c>
      <c r="D33">
        <v>825</v>
      </c>
      <c r="AG33">
        <v>0</v>
      </c>
      <c r="AH33">
        <f t="shared" si="3"/>
        <v>1</v>
      </c>
      <c r="AI33">
        <f t="shared" si="4"/>
        <v>275</v>
      </c>
    </row>
    <row r="34" spans="2:34" ht="15">
      <c r="B34" t="s">
        <v>72</v>
      </c>
      <c r="D34">
        <f aca="true" t="shared" si="5" ref="D34:AF34">COUNT(D13:D33)</f>
        <v>6</v>
      </c>
      <c r="E34">
        <f t="shared" si="5"/>
        <v>0</v>
      </c>
      <c r="F34">
        <f t="shared" si="5"/>
        <v>0</v>
      </c>
      <c r="G34">
        <f t="shared" si="5"/>
        <v>0</v>
      </c>
      <c r="H34">
        <f t="shared" si="5"/>
        <v>0</v>
      </c>
      <c r="I34">
        <f t="shared" si="5"/>
        <v>0</v>
      </c>
      <c r="J34">
        <f t="shared" si="5"/>
        <v>0</v>
      </c>
      <c r="K34">
        <f t="shared" si="5"/>
        <v>0</v>
      </c>
      <c r="L34">
        <f t="shared" si="5"/>
        <v>0</v>
      </c>
      <c r="M34">
        <f t="shared" si="5"/>
        <v>0</v>
      </c>
      <c r="N34">
        <f t="shared" si="5"/>
        <v>0</v>
      </c>
      <c r="O34">
        <f t="shared" si="5"/>
        <v>0</v>
      </c>
      <c r="P34">
        <f t="shared" si="5"/>
        <v>0</v>
      </c>
      <c r="Q34">
        <f t="shared" si="5"/>
        <v>0</v>
      </c>
      <c r="R34">
        <f t="shared" si="5"/>
        <v>0</v>
      </c>
      <c r="S34">
        <f t="shared" si="5"/>
        <v>0</v>
      </c>
      <c r="T34">
        <f t="shared" si="5"/>
        <v>0</v>
      </c>
      <c r="U34">
        <f t="shared" si="5"/>
        <v>0</v>
      </c>
      <c r="V34">
        <f t="shared" si="5"/>
        <v>0</v>
      </c>
      <c r="W34">
        <f t="shared" si="5"/>
        <v>0</v>
      </c>
      <c r="X34">
        <f t="shared" si="5"/>
        <v>0</v>
      </c>
      <c r="Y34">
        <f t="shared" si="5"/>
        <v>0</v>
      </c>
      <c r="Z34">
        <f t="shared" si="5"/>
        <v>0</v>
      </c>
      <c r="AA34">
        <f t="shared" si="5"/>
        <v>0</v>
      </c>
      <c r="AB34">
        <f t="shared" si="5"/>
        <v>0</v>
      </c>
      <c r="AC34">
        <f t="shared" si="5"/>
        <v>0</v>
      </c>
      <c r="AD34">
        <f t="shared" si="5"/>
        <v>0</v>
      </c>
      <c r="AE34">
        <f t="shared" si="5"/>
        <v>0</v>
      </c>
      <c r="AF34">
        <f t="shared" si="5"/>
        <v>0</v>
      </c>
      <c r="AH34">
        <f>SUM(D34:AF34)</f>
        <v>6</v>
      </c>
    </row>
    <row r="36" ht="15">
      <c r="A36" t="s">
        <v>79</v>
      </c>
    </row>
    <row r="37" spans="1:35" ht="15">
      <c r="A37">
        <v>1</v>
      </c>
      <c r="B37" t="s">
        <v>75</v>
      </c>
      <c r="C37">
        <v>0</v>
      </c>
      <c r="AG37">
        <v>0</v>
      </c>
      <c r="AH37">
        <f aca="true" t="shared" si="6" ref="AH37:AH49">COUNT(D37:AF37)</f>
        <v>0</v>
      </c>
      <c r="AI37" t="e">
        <f aca="true" t="shared" si="7" ref="AI37:AI47">AVERAGE((LARGE((C37:AG37),1)),(LARGE((C37:AG37),2)),(LARGE((C37:AG37),3)))</f>
        <v>#NUM!</v>
      </c>
    </row>
    <row r="38" spans="1:35" ht="15">
      <c r="A38">
        <v>2</v>
      </c>
      <c r="B38" t="s">
        <v>74</v>
      </c>
      <c r="C38">
        <v>0</v>
      </c>
      <c r="D38">
        <v>1137</v>
      </c>
      <c r="AG38">
        <v>0</v>
      </c>
      <c r="AH38">
        <f t="shared" si="6"/>
        <v>1</v>
      </c>
      <c r="AI38">
        <f t="shared" si="7"/>
        <v>379</v>
      </c>
    </row>
    <row r="39" spans="1:35" ht="15">
      <c r="A39">
        <v>3</v>
      </c>
      <c r="B39" t="s">
        <v>84</v>
      </c>
      <c r="C39">
        <v>0</v>
      </c>
      <c r="AG39">
        <v>0</v>
      </c>
      <c r="AH39">
        <f t="shared" si="6"/>
        <v>0</v>
      </c>
      <c r="AI39" t="e">
        <f t="shared" si="7"/>
        <v>#NUM!</v>
      </c>
    </row>
    <row r="40" spans="1:35" ht="15">
      <c r="A40">
        <v>4</v>
      </c>
      <c r="B40" t="s">
        <v>151</v>
      </c>
      <c r="C40">
        <v>0</v>
      </c>
      <c r="AG40">
        <v>0</v>
      </c>
      <c r="AH40">
        <f t="shared" si="6"/>
        <v>0</v>
      </c>
      <c r="AI40" t="e">
        <f t="shared" si="7"/>
        <v>#NUM!</v>
      </c>
    </row>
    <row r="41" spans="1:35" ht="15">
      <c r="A41">
        <v>5</v>
      </c>
      <c r="B41" t="s">
        <v>157</v>
      </c>
      <c r="C41">
        <v>0</v>
      </c>
      <c r="AG41">
        <v>0</v>
      </c>
      <c r="AH41">
        <f t="shared" si="6"/>
        <v>0</v>
      </c>
      <c r="AI41" t="e">
        <f t="shared" si="7"/>
        <v>#NUM!</v>
      </c>
    </row>
    <row r="42" spans="1:35" ht="15">
      <c r="A42">
        <v>6</v>
      </c>
      <c r="B42" t="s">
        <v>52</v>
      </c>
      <c r="C42">
        <v>0</v>
      </c>
      <c r="AG42">
        <v>0</v>
      </c>
      <c r="AH42">
        <f t="shared" si="6"/>
        <v>0</v>
      </c>
      <c r="AI42" t="e">
        <f t="shared" si="7"/>
        <v>#NUM!</v>
      </c>
    </row>
    <row r="43" spans="1:35" ht="15">
      <c r="A43">
        <v>7</v>
      </c>
      <c r="B43" t="s">
        <v>59</v>
      </c>
      <c r="C43">
        <v>0</v>
      </c>
      <c r="D43">
        <v>1176</v>
      </c>
      <c r="AG43">
        <v>0</v>
      </c>
      <c r="AH43">
        <f t="shared" si="6"/>
        <v>1</v>
      </c>
      <c r="AI43">
        <f t="shared" si="7"/>
        <v>392</v>
      </c>
    </row>
    <row r="44" spans="1:35" ht="15">
      <c r="A44">
        <v>8</v>
      </c>
      <c r="B44" t="s">
        <v>80</v>
      </c>
      <c r="C44">
        <v>0</v>
      </c>
      <c r="AG44">
        <v>0</v>
      </c>
      <c r="AH44">
        <f t="shared" si="6"/>
        <v>0</v>
      </c>
      <c r="AI44" t="e">
        <f t="shared" si="7"/>
        <v>#NUM!</v>
      </c>
    </row>
    <row r="45" spans="1:35" ht="15">
      <c r="A45">
        <v>9</v>
      </c>
      <c r="B45" t="s">
        <v>82</v>
      </c>
      <c r="C45">
        <v>0</v>
      </c>
      <c r="AG45">
        <v>0</v>
      </c>
      <c r="AH45">
        <f t="shared" si="6"/>
        <v>0</v>
      </c>
      <c r="AI45" t="e">
        <f t="shared" si="7"/>
        <v>#NUM!</v>
      </c>
    </row>
    <row r="46" spans="1:35" ht="15">
      <c r="A46">
        <v>10</v>
      </c>
      <c r="B46" t="s">
        <v>81</v>
      </c>
      <c r="C46">
        <v>0</v>
      </c>
      <c r="AG46">
        <v>0</v>
      </c>
      <c r="AH46">
        <f t="shared" si="6"/>
        <v>0</v>
      </c>
      <c r="AI46" t="e">
        <f t="shared" si="7"/>
        <v>#NUM!</v>
      </c>
    </row>
    <row r="47" spans="1:35" ht="15">
      <c r="A47">
        <v>11</v>
      </c>
      <c r="B47" t="s">
        <v>158</v>
      </c>
      <c r="C47">
        <v>0</v>
      </c>
      <c r="AG47">
        <v>0</v>
      </c>
      <c r="AH47">
        <f t="shared" si="6"/>
        <v>0</v>
      </c>
      <c r="AI47" t="e">
        <f t="shared" si="7"/>
        <v>#NUM!</v>
      </c>
    </row>
    <row r="48" spans="1:35" ht="15">
      <c r="A48">
        <v>12</v>
      </c>
      <c r="B48" t="s">
        <v>58</v>
      </c>
      <c r="C48">
        <v>0</v>
      </c>
      <c r="AG48">
        <v>0</v>
      </c>
      <c r="AH48">
        <f t="shared" si="6"/>
        <v>0</v>
      </c>
      <c r="AI48">
        <v>0</v>
      </c>
    </row>
    <row r="49" spans="1:35" ht="15">
      <c r="A49">
        <v>13</v>
      </c>
      <c r="B49" t="s">
        <v>32</v>
      </c>
      <c r="C49">
        <v>0</v>
      </c>
      <c r="AG49">
        <v>0</v>
      </c>
      <c r="AH49">
        <f t="shared" si="6"/>
        <v>0</v>
      </c>
      <c r="AI49">
        <v>0</v>
      </c>
    </row>
    <row r="50" spans="1:22" ht="15">
      <c r="A50">
        <v>14</v>
      </c>
      <c r="B50" t="s">
        <v>159</v>
      </c>
      <c r="V50">
        <v>1176</v>
      </c>
    </row>
    <row r="51" spans="2:34" ht="15">
      <c r="B51" t="s">
        <v>72</v>
      </c>
      <c r="D51">
        <f aca="true" t="shared" si="8" ref="D51:I51">COUNT(D37:D49)</f>
        <v>2</v>
      </c>
      <c r="E51">
        <f t="shared" si="8"/>
        <v>0</v>
      </c>
      <c r="F51">
        <f t="shared" si="8"/>
        <v>0</v>
      </c>
      <c r="G51">
        <f t="shared" si="8"/>
        <v>0</v>
      </c>
      <c r="H51">
        <f t="shared" si="8"/>
        <v>0</v>
      </c>
      <c r="I51">
        <f t="shared" si="8"/>
        <v>0</v>
      </c>
      <c r="J51">
        <f aca="true" t="shared" si="9" ref="J51:T51">COUNT(J37:J49)</f>
        <v>0</v>
      </c>
      <c r="K51">
        <f t="shared" si="9"/>
        <v>0</v>
      </c>
      <c r="L51">
        <f t="shared" si="9"/>
        <v>0</v>
      </c>
      <c r="M51">
        <f t="shared" si="9"/>
        <v>0</v>
      </c>
      <c r="N51">
        <f t="shared" si="9"/>
        <v>0</v>
      </c>
      <c r="O51">
        <f t="shared" si="9"/>
        <v>0</v>
      </c>
      <c r="P51">
        <f t="shared" si="9"/>
        <v>0</v>
      </c>
      <c r="Q51">
        <f t="shared" si="9"/>
        <v>0</v>
      </c>
      <c r="R51">
        <f t="shared" si="9"/>
        <v>0</v>
      </c>
      <c r="S51">
        <f t="shared" si="9"/>
        <v>0</v>
      </c>
      <c r="T51">
        <f t="shared" si="9"/>
        <v>0</v>
      </c>
      <c r="U51">
        <f aca="true" t="shared" si="10" ref="U51:AF51">COUNT(U37:U49)</f>
        <v>0</v>
      </c>
      <c r="V51">
        <f>COUNT(V37:V50)</f>
        <v>1</v>
      </c>
      <c r="W51">
        <f>COUNT(W37:W50)</f>
        <v>0</v>
      </c>
      <c r="X51">
        <f t="shared" si="10"/>
        <v>0</v>
      </c>
      <c r="Y51">
        <f t="shared" si="10"/>
        <v>0</v>
      </c>
      <c r="Z51">
        <f t="shared" si="10"/>
        <v>0</v>
      </c>
      <c r="AA51">
        <f t="shared" si="10"/>
        <v>0</v>
      </c>
      <c r="AB51">
        <f t="shared" si="10"/>
        <v>0</v>
      </c>
      <c r="AC51">
        <f t="shared" si="10"/>
        <v>0</v>
      </c>
      <c r="AD51">
        <f t="shared" si="10"/>
        <v>0</v>
      </c>
      <c r="AE51">
        <f t="shared" si="10"/>
        <v>0</v>
      </c>
      <c r="AF51">
        <f t="shared" si="10"/>
        <v>0</v>
      </c>
      <c r="AH51">
        <f>SUM(D51:AF51)</f>
        <v>3</v>
      </c>
    </row>
    <row r="53" ht="15">
      <c r="A53" t="s">
        <v>83</v>
      </c>
    </row>
    <row r="54" spans="1:35" ht="15">
      <c r="A54">
        <v>1</v>
      </c>
      <c r="B54" t="s">
        <v>84</v>
      </c>
      <c r="C54">
        <v>0</v>
      </c>
      <c r="AG54">
        <v>0</v>
      </c>
      <c r="AH54">
        <f aca="true" t="shared" si="11" ref="AH54:AH74">COUNT(D54:AF54)</f>
        <v>0</v>
      </c>
      <c r="AI54" t="e">
        <f aca="true" t="shared" si="12" ref="AI54:AI74">AVERAGE((LARGE((C54:AG54),1)),(LARGE((C54:AG54),2)),(LARGE((C54:AG54),3)))</f>
        <v>#NUM!</v>
      </c>
    </row>
    <row r="55" spans="1:35" ht="15">
      <c r="A55">
        <v>2</v>
      </c>
      <c r="B55" t="s">
        <v>87</v>
      </c>
      <c r="C55">
        <v>0</v>
      </c>
      <c r="AG55">
        <v>0</v>
      </c>
      <c r="AH55">
        <f t="shared" si="11"/>
        <v>0</v>
      </c>
      <c r="AI55" t="e">
        <f t="shared" si="12"/>
        <v>#NUM!</v>
      </c>
    </row>
    <row r="56" spans="1:35" ht="15">
      <c r="A56">
        <v>3</v>
      </c>
      <c r="B56" t="s">
        <v>75</v>
      </c>
      <c r="C56">
        <v>0</v>
      </c>
      <c r="AG56">
        <v>0</v>
      </c>
      <c r="AH56">
        <f t="shared" si="11"/>
        <v>0</v>
      </c>
      <c r="AI56" t="e">
        <f t="shared" si="12"/>
        <v>#NUM!</v>
      </c>
    </row>
    <row r="57" spans="1:35" ht="15">
      <c r="A57">
        <v>4</v>
      </c>
      <c r="B57" t="s">
        <v>80</v>
      </c>
      <c r="C57">
        <v>0</v>
      </c>
      <c r="D57">
        <v>1168</v>
      </c>
      <c r="AG57">
        <v>0</v>
      </c>
      <c r="AH57">
        <f t="shared" si="11"/>
        <v>1</v>
      </c>
      <c r="AI57">
        <f t="shared" si="12"/>
        <v>389.3333333333333</v>
      </c>
    </row>
    <row r="58" spans="1:35" ht="15">
      <c r="A58">
        <v>5</v>
      </c>
      <c r="B58" t="s">
        <v>81</v>
      </c>
      <c r="C58">
        <v>0</v>
      </c>
      <c r="D58">
        <v>1154</v>
      </c>
      <c r="AG58">
        <v>0</v>
      </c>
      <c r="AH58">
        <f t="shared" si="11"/>
        <v>1</v>
      </c>
      <c r="AI58">
        <f t="shared" si="12"/>
        <v>384.6666666666667</v>
      </c>
    </row>
    <row r="59" spans="1:35" ht="15">
      <c r="A59">
        <v>6</v>
      </c>
      <c r="B59" t="s">
        <v>74</v>
      </c>
      <c r="C59">
        <v>0</v>
      </c>
      <c r="D59">
        <v>1191</v>
      </c>
      <c r="AG59">
        <v>0</v>
      </c>
      <c r="AH59">
        <f t="shared" si="11"/>
        <v>1</v>
      </c>
      <c r="AI59">
        <f t="shared" si="12"/>
        <v>397</v>
      </c>
    </row>
    <row r="60" spans="1:35" ht="15">
      <c r="A60">
        <v>7</v>
      </c>
      <c r="B60" t="s">
        <v>85</v>
      </c>
      <c r="C60">
        <v>0</v>
      </c>
      <c r="D60">
        <v>1172</v>
      </c>
      <c r="AG60">
        <v>0</v>
      </c>
      <c r="AH60">
        <f t="shared" si="11"/>
        <v>1</v>
      </c>
      <c r="AI60">
        <f t="shared" si="12"/>
        <v>390.6666666666667</v>
      </c>
    </row>
    <row r="61" spans="1:35" ht="15">
      <c r="A61">
        <v>8</v>
      </c>
      <c r="B61" t="s">
        <v>160</v>
      </c>
      <c r="C61">
        <v>0</v>
      </c>
      <c r="AG61">
        <v>0</v>
      </c>
      <c r="AH61">
        <f t="shared" si="11"/>
        <v>0</v>
      </c>
      <c r="AI61" t="e">
        <f t="shared" si="12"/>
        <v>#NUM!</v>
      </c>
    </row>
    <row r="62" spans="1:35" ht="15">
      <c r="A62">
        <v>9</v>
      </c>
      <c r="B62" t="s">
        <v>161</v>
      </c>
      <c r="C62">
        <v>0</v>
      </c>
      <c r="AG62">
        <v>0</v>
      </c>
      <c r="AH62">
        <f t="shared" si="11"/>
        <v>0</v>
      </c>
      <c r="AI62" t="e">
        <f t="shared" si="12"/>
        <v>#NUM!</v>
      </c>
    </row>
    <row r="63" spans="1:35" ht="15">
      <c r="A63">
        <v>10</v>
      </c>
      <c r="B63" t="s">
        <v>32</v>
      </c>
      <c r="C63">
        <v>0</v>
      </c>
      <c r="D63">
        <v>1188</v>
      </c>
      <c r="AG63">
        <v>0</v>
      </c>
      <c r="AH63">
        <f t="shared" si="11"/>
        <v>1</v>
      </c>
      <c r="AI63">
        <f t="shared" si="12"/>
        <v>396</v>
      </c>
    </row>
    <row r="64" spans="1:35" ht="15">
      <c r="A64">
        <v>11</v>
      </c>
      <c r="B64" t="s">
        <v>88</v>
      </c>
      <c r="C64">
        <v>0</v>
      </c>
      <c r="D64">
        <v>1136</v>
      </c>
      <c r="AG64">
        <v>0</v>
      </c>
      <c r="AH64">
        <f t="shared" si="11"/>
        <v>1</v>
      </c>
      <c r="AI64">
        <f t="shared" si="12"/>
        <v>378.6666666666667</v>
      </c>
    </row>
    <row r="65" spans="1:35" ht="15">
      <c r="A65">
        <v>12</v>
      </c>
      <c r="B65" t="s">
        <v>89</v>
      </c>
      <c r="C65">
        <v>0</v>
      </c>
      <c r="AG65">
        <v>0</v>
      </c>
      <c r="AH65">
        <f t="shared" si="11"/>
        <v>0</v>
      </c>
      <c r="AI65" t="e">
        <f t="shared" si="12"/>
        <v>#NUM!</v>
      </c>
    </row>
    <row r="66" spans="1:35" ht="15">
      <c r="A66">
        <v>13</v>
      </c>
      <c r="B66" t="s">
        <v>58</v>
      </c>
      <c r="C66">
        <v>0</v>
      </c>
      <c r="AG66">
        <v>1</v>
      </c>
      <c r="AH66">
        <f t="shared" si="11"/>
        <v>0</v>
      </c>
      <c r="AI66" t="e">
        <f t="shared" si="12"/>
        <v>#NUM!</v>
      </c>
    </row>
    <row r="67" spans="1:35" ht="15">
      <c r="A67">
        <v>14</v>
      </c>
      <c r="B67" t="s">
        <v>54</v>
      </c>
      <c r="C67">
        <v>0</v>
      </c>
      <c r="AG67">
        <v>0</v>
      </c>
      <c r="AH67">
        <f t="shared" si="11"/>
        <v>0</v>
      </c>
      <c r="AI67" t="e">
        <f t="shared" si="12"/>
        <v>#NUM!</v>
      </c>
    </row>
    <row r="68" spans="1:35" ht="15">
      <c r="A68">
        <v>15</v>
      </c>
      <c r="B68" t="s">
        <v>162</v>
      </c>
      <c r="C68">
        <v>0</v>
      </c>
      <c r="AG68">
        <v>0</v>
      </c>
      <c r="AH68">
        <f t="shared" si="11"/>
        <v>0</v>
      </c>
      <c r="AI68" t="e">
        <f t="shared" si="12"/>
        <v>#NUM!</v>
      </c>
    </row>
    <row r="69" spans="1:35" ht="15">
      <c r="A69">
        <v>16</v>
      </c>
      <c r="B69" t="s">
        <v>160</v>
      </c>
      <c r="C69">
        <v>0</v>
      </c>
      <c r="AG69">
        <v>0</v>
      </c>
      <c r="AH69">
        <f t="shared" si="11"/>
        <v>0</v>
      </c>
      <c r="AI69" t="e">
        <f t="shared" si="12"/>
        <v>#NUM!</v>
      </c>
    </row>
    <row r="70" spans="1:35" ht="15">
      <c r="A70">
        <v>17</v>
      </c>
      <c r="B70" t="s">
        <v>163</v>
      </c>
      <c r="C70">
        <v>0</v>
      </c>
      <c r="AG70">
        <v>0</v>
      </c>
      <c r="AH70">
        <f t="shared" si="11"/>
        <v>0</v>
      </c>
      <c r="AI70" t="e">
        <f t="shared" si="12"/>
        <v>#NUM!</v>
      </c>
    </row>
    <row r="71" spans="1:35" ht="15">
      <c r="A71">
        <v>18</v>
      </c>
      <c r="B71" t="s">
        <v>76</v>
      </c>
      <c r="C71">
        <v>0</v>
      </c>
      <c r="D71">
        <v>1173</v>
      </c>
      <c r="AG71">
        <v>0</v>
      </c>
      <c r="AH71">
        <f t="shared" si="11"/>
        <v>1</v>
      </c>
      <c r="AI71">
        <f t="shared" si="12"/>
        <v>391</v>
      </c>
    </row>
    <row r="72" spans="1:35" ht="15">
      <c r="A72">
        <v>19</v>
      </c>
      <c r="B72" t="s">
        <v>52</v>
      </c>
      <c r="C72">
        <v>0</v>
      </c>
      <c r="AG72">
        <v>0</v>
      </c>
      <c r="AH72">
        <f t="shared" si="11"/>
        <v>0</v>
      </c>
      <c r="AI72" t="e">
        <f t="shared" si="12"/>
        <v>#NUM!</v>
      </c>
    </row>
    <row r="73" spans="1:35" ht="15">
      <c r="A73">
        <v>20</v>
      </c>
      <c r="B73" t="s">
        <v>86</v>
      </c>
      <c r="C73">
        <v>0</v>
      </c>
      <c r="AG73">
        <v>0</v>
      </c>
      <c r="AH73">
        <f t="shared" si="11"/>
        <v>0</v>
      </c>
      <c r="AI73" t="e">
        <f t="shared" si="12"/>
        <v>#NUM!</v>
      </c>
    </row>
    <row r="74" spans="1:35" ht="15">
      <c r="A74">
        <v>21</v>
      </c>
      <c r="B74" t="s">
        <v>77</v>
      </c>
      <c r="C74">
        <v>0</v>
      </c>
      <c r="AG74">
        <v>0</v>
      </c>
      <c r="AH74">
        <f t="shared" si="11"/>
        <v>0</v>
      </c>
      <c r="AI74" t="e">
        <f t="shared" si="12"/>
        <v>#NUM!</v>
      </c>
    </row>
    <row r="75" spans="2:34" ht="15">
      <c r="B75" t="s">
        <v>72</v>
      </c>
      <c r="D75">
        <f aca="true" t="shared" si="13" ref="D75:P75">COUNT(D54:D71)</f>
        <v>7</v>
      </c>
      <c r="E75">
        <f t="shared" si="13"/>
        <v>0</v>
      </c>
      <c r="F75">
        <f t="shared" si="13"/>
        <v>0</v>
      </c>
      <c r="G75">
        <f t="shared" si="13"/>
        <v>0</v>
      </c>
      <c r="H75">
        <f t="shared" si="13"/>
        <v>0</v>
      </c>
      <c r="I75">
        <f t="shared" si="13"/>
        <v>0</v>
      </c>
      <c r="J75">
        <f t="shared" si="13"/>
        <v>0</v>
      </c>
      <c r="K75">
        <f t="shared" si="13"/>
        <v>0</v>
      </c>
      <c r="L75">
        <f t="shared" si="13"/>
        <v>0</v>
      </c>
      <c r="M75">
        <f t="shared" si="13"/>
        <v>0</v>
      </c>
      <c r="N75">
        <f t="shared" si="13"/>
        <v>0</v>
      </c>
      <c r="O75">
        <f t="shared" si="13"/>
        <v>0</v>
      </c>
      <c r="P75">
        <f t="shared" si="13"/>
        <v>0</v>
      </c>
      <c r="Q75">
        <f>COUNT(Q54:Q73)</f>
        <v>0</v>
      </c>
      <c r="R75">
        <f aca="true" t="shared" si="14" ref="R75:AF75">COUNT(R54:R72)</f>
        <v>0</v>
      </c>
      <c r="S75">
        <f t="shared" si="14"/>
        <v>0</v>
      </c>
      <c r="T75">
        <f t="shared" si="14"/>
        <v>0</v>
      </c>
      <c r="U75">
        <f>COUNT(U54:U74)</f>
        <v>0</v>
      </c>
      <c r="V75">
        <f>COUNT(V54:V74)</f>
        <v>0</v>
      </c>
      <c r="W75">
        <f t="shared" si="14"/>
        <v>0</v>
      </c>
      <c r="X75">
        <f t="shared" si="14"/>
        <v>0</v>
      </c>
      <c r="Y75">
        <f t="shared" si="14"/>
        <v>0</v>
      </c>
      <c r="Z75">
        <f t="shared" si="14"/>
        <v>0</v>
      </c>
      <c r="AA75">
        <f t="shared" si="14"/>
        <v>0</v>
      </c>
      <c r="AB75">
        <f t="shared" si="14"/>
        <v>0</v>
      </c>
      <c r="AC75">
        <f t="shared" si="14"/>
        <v>0</v>
      </c>
      <c r="AD75">
        <f t="shared" si="14"/>
        <v>0</v>
      </c>
      <c r="AE75">
        <f t="shared" si="14"/>
        <v>0</v>
      </c>
      <c r="AF75">
        <f t="shared" si="14"/>
        <v>0</v>
      </c>
      <c r="AH75">
        <f>SUM(D75:AF75)</f>
        <v>7</v>
      </c>
    </row>
    <row r="77" ht="15">
      <c r="A77" t="s">
        <v>90</v>
      </c>
    </row>
    <row r="78" spans="1:35" ht="15">
      <c r="A78">
        <v>1</v>
      </c>
      <c r="B78" t="s">
        <v>91</v>
      </c>
      <c r="C78">
        <v>0</v>
      </c>
      <c r="AG78">
        <v>0</v>
      </c>
      <c r="AH78">
        <f aca="true" t="shared" si="15" ref="AH78:AH83">COUNT(D78:AF78)</f>
        <v>0</v>
      </c>
      <c r="AI78" t="e">
        <f aca="true" t="shared" si="16" ref="AI78:AI83">AVERAGE((LARGE((C78:AG78),1)),(LARGE((C78:AG78),2)),(LARGE((C78:AG78),3)))</f>
        <v>#NUM!</v>
      </c>
    </row>
    <row r="79" spans="1:35" ht="15">
      <c r="A79">
        <v>2</v>
      </c>
      <c r="B79" t="s">
        <v>161</v>
      </c>
      <c r="C79">
        <v>0</v>
      </c>
      <c r="AG79">
        <v>0</v>
      </c>
      <c r="AH79">
        <f t="shared" si="15"/>
        <v>0</v>
      </c>
      <c r="AI79" t="e">
        <f t="shared" si="16"/>
        <v>#NUM!</v>
      </c>
    </row>
    <row r="80" spans="1:35" ht="15">
      <c r="A80">
        <v>3</v>
      </c>
      <c r="B80" t="s">
        <v>40</v>
      </c>
      <c r="C80">
        <v>0</v>
      </c>
      <c r="AG80">
        <v>0</v>
      </c>
      <c r="AH80">
        <f t="shared" si="15"/>
        <v>0</v>
      </c>
      <c r="AI80" t="e">
        <f t="shared" si="16"/>
        <v>#NUM!</v>
      </c>
    </row>
    <row r="81" spans="1:35" ht="15">
      <c r="A81">
        <v>4</v>
      </c>
      <c r="B81" t="s">
        <v>75</v>
      </c>
      <c r="C81">
        <v>0</v>
      </c>
      <c r="AG81">
        <v>0</v>
      </c>
      <c r="AH81">
        <f t="shared" si="15"/>
        <v>0</v>
      </c>
      <c r="AI81" t="e">
        <f t="shared" si="16"/>
        <v>#NUM!</v>
      </c>
    </row>
    <row r="82" spans="1:35" ht="15">
      <c r="A82">
        <v>5</v>
      </c>
      <c r="B82" t="s">
        <v>43</v>
      </c>
      <c r="C82">
        <v>0</v>
      </c>
      <c r="AG82">
        <v>0</v>
      </c>
      <c r="AH82">
        <f t="shared" si="15"/>
        <v>0</v>
      </c>
      <c r="AI82" t="e">
        <f t="shared" si="16"/>
        <v>#NUM!</v>
      </c>
    </row>
    <row r="83" spans="1:35" ht="15">
      <c r="A83">
        <v>6</v>
      </c>
      <c r="B83" t="s">
        <v>33</v>
      </c>
      <c r="C83">
        <v>0</v>
      </c>
      <c r="AG83">
        <v>0</v>
      </c>
      <c r="AH83">
        <f t="shared" si="15"/>
        <v>0</v>
      </c>
      <c r="AI83" t="e">
        <f t="shared" si="16"/>
        <v>#NUM!</v>
      </c>
    </row>
    <row r="84" spans="2:34" ht="15">
      <c r="B84" t="s">
        <v>72</v>
      </c>
      <c r="D84">
        <f aca="true" t="shared" si="17" ref="D84:AF84">COUNT(D78:D83)</f>
        <v>0</v>
      </c>
      <c r="E84">
        <f t="shared" si="17"/>
        <v>0</v>
      </c>
      <c r="F84">
        <f t="shared" si="17"/>
        <v>0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0</v>
      </c>
      <c r="K84">
        <f t="shared" si="17"/>
        <v>0</v>
      </c>
      <c r="L84">
        <f t="shared" si="17"/>
        <v>0</v>
      </c>
      <c r="M84">
        <f t="shared" si="17"/>
        <v>0</v>
      </c>
      <c r="N84">
        <f t="shared" si="17"/>
        <v>0</v>
      </c>
      <c r="O84">
        <f t="shared" si="17"/>
        <v>0</v>
      </c>
      <c r="P84">
        <f t="shared" si="17"/>
        <v>0</v>
      </c>
      <c r="Q84">
        <f t="shared" si="17"/>
        <v>0</v>
      </c>
      <c r="R84">
        <f t="shared" si="17"/>
        <v>0</v>
      </c>
      <c r="S84">
        <f t="shared" si="17"/>
        <v>0</v>
      </c>
      <c r="T84">
        <f t="shared" si="17"/>
        <v>0</v>
      </c>
      <c r="U84">
        <f>COUNT(U78:U83)</f>
        <v>0</v>
      </c>
      <c r="V84">
        <f t="shared" si="17"/>
        <v>0</v>
      </c>
      <c r="W84">
        <f t="shared" si="17"/>
        <v>0</v>
      </c>
      <c r="X84">
        <f t="shared" si="17"/>
        <v>0</v>
      </c>
      <c r="Y84">
        <f t="shared" si="17"/>
        <v>0</v>
      </c>
      <c r="Z84">
        <f>COUNT(Z78:Z83)</f>
        <v>0</v>
      </c>
      <c r="AA84">
        <f t="shared" si="17"/>
        <v>0</v>
      </c>
      <c r="AB84">
        <f t="shared" si="17"/>
        <v>0</v>
      </c>
      <c r="AC84">
        <f t="shared" si="17"/>
        <v>0</v>
      </c>
      <c r="AD84">
        <f t="shared" si="17"/>
        <v>0</v>
      </c>
      <c r="AE84">
        <f t="shared" si="17"/>
        <v>0</v>
      </c>
      <c r="AF84">
        <f t="shared" si="17"/>
        <v>0</v>
      </c>
      <c r="AG84">
        <v>0</v>
      </c>
      <c r="AH84">
        <f>SUM(D84:AF84)</f>
        <v>0</v>
      </c>
    </row>
    <row r="86" ht="15">
      <c r="B86" t="s">
        <v>92</v>
      </c>
    </row>
    <row r="87" spans="1:35" ht="15">
      <c r="A87">
        <v>1</v>
      </c>
      <c r="B87" t="s">
        <v>93</v>
      </c>
      <c r="C87">
        <v>0</v>
      </c>
      <c r="AG87">
        <v>0</v>
      </c>
      <c r="AH87">
        <f aca="true" t="shared" si="18" ref="AH87:AH94">COUNT(D87:AF87)</f>
        <v>0</v>
      </c>
      <c r="AI87" t="e">
        <f aca="true" t="shared" si="19" ref="AI87:AI94">AVERAGE((LARGE((C87:AG87),1)),(LARGE((C87:AG87),2)),(LARGE((C87:AG87),3)))</f>
        <v>#NUM!</v>
      </c>
    </row>
    <row r="88" spans="1:35" ht="15">
      <c r="A88">
        <v>2</v>
      </c>
      <c r="B88" t="s">
        <v>75</v>
      </c>
      <c r="C88">
        <v>0</v>
      </c>
      <c r="AG88">
        <v>0</v>
      </c>
      <c r="AH88">
        <f t="shared" si="18"/>
        <v>0</v>
      </c>
      <c r="AI88" t="e">
        <f t="shared" si="19"/>
        <v>#NUM!</v>
      </c>
    </row>
    <row r="89" spans="1:35" ht="15">
      <c r="A89">
        <v>3</v>
      </c>
      <c r="B89" t="s">
        <v>161</v>
      </c>
      <c r="C89">
        <v>0</v>
      </c>
      <c r="AG89">
        <v>0</v>
      </c>
      <c r="AH89">
        <f t="shared" si="18"/>
        <v>0</v>
      </c>
      <c r="AI89" t="e">
        <f t="shared" si="19"/>
        <v>#NUM!</v>
      </c>
    </row>
    <row r="90" spans="1:35" ht="15">
      <c r="A90">
        <v>4</v>
      </c>
      <c r="B90" t="s">
        <v>84</v>
      </c>
      <c r="C90">
        <v>0</v>
      </c>
      <c r="AG90">
        <v>0</v>
      </c>
      <c r="AH90">
        <f t="shared" si="18"/>
        <v>0</v>
      </c>
      <c r="AI90" t="e">
        <f t="shared" si="19"/>
        <v>#NUM!</v>
      </c>
    </row>
    <row r="91" spans="1:35" ht="15">
      <c r="A91">
        <v>5</v>
      </c>
      <c r="B91" t="s">
        <v>164</v>
      </c>
      <c r="C91">
        <v>0</v>
      </c>
      <c r="AG91">
        <v>0</v>
      </c>
      <c r="AH91">
        <f t="shared" si="18"/>
        <v>0</v>
      </c>
      <c r="AI91" t="e">
        <f t="shared" si="19"/>
        <v>#NUM!</v>
      </c>
    </row>
    <row r="92" spans="1:35" ht="15">
      <c r="A92">
        <v>6</v>
      </c>
      <c r="B92" t="s">
        <v>87</v>
      </c>
      <c r="C92">
        <v>0</v>
      </c>
      <c r="AG92">
        <v>0</v>
      </c>
      <c r="AH92">
        <f t="shared" si="18"/>
        <v>0</v>
      </c>
      <c r="AI92" t="e">
        <f t="shared" si="19"/>
        <v>#NUM!</v>
      </c>
    </row>
    <row r="93" spans="1:35" ht="15">
      <c r="A93">
        <v>7</v>
      </c>
      <c r="B93" t="s">
        <v>154</v>
      </c>
      <c r="C93">
        <v>0</v>
      </c>
      <c r="AG93">
        <v>1</v>
      </c>
      <c r="AH93">
        <f t="shared" si="18"/>
        <v>0</v>
      </c>
      <c r="AI93" t="e">
        <f t="shared" si="19"/>
        <v>#NUM!</v>
      </c>
    </row>
    <row r="94" spans="1:35" ht="15">
      <c r="A94">
        <v>8</v>
      </c>
      <c r="B94" t="s">
        <v>43</v>
      </c>
      <c r="C94">
        <v>0</v>
      </c>
      <c r="AG94">
        <v>0</v>
      </c>
      <c r="AH94">
        <f t="shared" si="18"/>
        <v>0</v>
      </c>
      <c r="AI94" t="e">
        <f t="shared" si="19"/>
        <v>#NUM!</v>
      </c>
    </row>
    <row r="95" spans="2:34" ht="15">
      <c r="B95" t="s">
        <v>72</v>
      </c>
      <c r="D95">
        <f aca="true" t="shared" si="20" ref="D95:AD95">COUNT(D87:D91)</f>
        <v>0</v>
      </c>
      <c r="E95">
        <f t="shared" si="20"/>
        <v>0</v>
      </c>
      <c r="F95">
        <f t="shared" si="20"/>
        <v>0</v>
      </c>
      <c r="G95">
        <f t="shared" si="20"/>
        <v>0</v>
      </c>
      <c r="H95">
        <f t="shared" si="20"/>
        <v>0</v>
      </c>
      <c r="I95">
        <f t="shared" si="20"/>
        <v>0</v>
      </c>
      <c r="J95">
        <f t="shared" si="20"/>
        <v>0</v>
      </c>
      <c r="K95">
        <f t="shared" si="20"/>
        <v>0</v>
      </c>
      <c r="L95">
        <f t="shared" si="20"/>
        <v>0</v>
      </c>
      <c r="M95">
        <f t="shared" si="20"/>
        <v>0</v>
      </c>
      <c r="N95">
        <f t="shared" si="20"/>
        <v>0</v>
      </c>
      <c r="O95">
        <f t="shared" si="20"/>
        <v>0</v>
      </c>
      <c r="P95">
        <f t="shared" si="20"/>
        <v>0</v>
      </c>
      <c r="Q95">
        <f t="shared" si="20"/>
        <v>0</v>
      </c>
      <c r="R95">
        <f t="shared" si="20"/>
        <v>0</v>
      </c>
      <c r="S95">
        <f t="shared" si="20"/>
        <v>0</v>
      </c>
      <c r="T95">
        <f t="shared" si="20"/>
        <v>0</v>
      </c>
      <c r="U95">
        <f>COUNT(U87:U91)</f>
        <v>0</v>
      </c>
      <c r="V95">
        <f>COUNT(V87:V92)</f>
        <v>0</v>
      </c>
      <c r="W95">
        <f>COUNT(W87:W92)</f>
        <v>0</v>
      </c>
      <c r="X95">
        <f t="shared" si="20"/>
        <v>0</v>
      </c>
      <c r="Y95">
        <f t="shared" si="20"/>
        <v>0</v>
      </c>
      <c r="Z95">
        <f>COUNT(Z87:Z94)</f>
        <v>0</v>
      </c>
      <c r="AA95">
        <f t="shared" si="20"/>
        <v>0</v>
      </c>
      <c r="AB95">
        <f t="shared" si="20"/>
        <v>0</v>
      </c>
      <c r="AC95">
        <f t="shared" si="20"/>
        <v>0</v>
      </c>
      <c r="AD95">
        <f t="shared" si="20"/>
        <v>0</v>
      </c>
      <c r="AE95">
        <f>COUNT(AE87:AE91)</f>
        <v>0</v>
      </c>
      <c r="AF95">
        <f>COUNT(AF87:AF91)</f>
        <v>0</v>
      </c>
      <c r="AH95">
        <f>SUM(D95:AF95)</f>
        <v>0</v>
      </c>
    </row>
    <row r="96" spans="1:34" ht="15">
      <c r="A96" t="s">
        <v>94</v>
      </c>
      <c r="D96">
        <f aca="true" t="shared" si="21" ref="D96:Z96">SUM(D95,D84,D75,D51,D34,D11)</f>
        <v>15</v>
      </c>
      <c r="E96">
        <f t="shared" si="21"/>
        <v>0</v>
      </c>
      <c r="F96">
        <f t="shared" si="21"/>
        <v>0</v>
      </c>
      <c r="G96">
        <f t="shared" si="21"/>
        <v>0</v>
      </c>
      <c r="H96">
        <f t="shared" si="21"/>
        <v>0</v>
      </c>
      <c r="I96">
        <f t="shared" si="21"/>
        <v>0</v>
      </c>
      <c r="J96">
        <f t="shared" si="21"/>
        <v>0</v>
      </c>
      <c r="K96">
        <f t="shared" si="21"/>
        <v>0</v>
      </c>
      <c r="L96">
        <f t="shared" si="21"/>
        <v>0</v>
      </c>
      <c r="M96">
        <f t="shared" si="21"/>
        <v>0</v>
      </c>
      <c r="N96">
        <f t="shared" si="21"/>
        <v>0</v>
      </c>
      <c r="O96">
        <f t="shared" si="21"/>
        <v>0</v>
      </c>
      <c r="P96">
        <f t="shared" si="21"/>
        <v>0</v>
      </c>
      <c r="Q96">
        <f t="shared" si="21"/>
        <v>0</v>
      </c>
      <c r="R96">
        <f t="shared" si="21"/>
        <v>0</v>
      </c>
      <c r="S96">
        <f t="shared" si="21"/>
        <v>0</v>
      </c>
      <c r="T96">
        <f t="shared" si="21"/>
        <v>0</v>
      </c>
      <c r="U96">
        <f t="shared" si="21"/>
        <v>0</v>
      </c>
      <c r="V96">
        <f t="shared" si="21"/>
        <v>1</v>
      </c>
      <c r="W96">
        <f t="shared" si="21"/>
        <v>0</v>
      </c>
      <c r="X96">
        <f t="shared" si="21"/>
        <v>0</v>
      </c>
      <c r="Y96">
        <f t="shared" si="21"/>
        <v>0</v>
      </c>
      <c r="Z96">
        <f t="shared" si="21"/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H96">
        <f>SUM(AH11,AH34,AH51,AH75,AH84,AH95)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Zemko</dc:creator>
  <cp:keywords/>
  <dc:description/>
  <cp:lastModifiedBy>Miliculka</cp:lastModifiedBy>
  <cp:lastPrinted>2017-04-20T09:00:13Z</cp:lastPrinted>
  <dcterms:created xsi:type="dcterms:W3CDTF">2012-02-21T18:50:51Z</dcterms:created>
  <dcterms:modified xsi:type="dcterms:W3CDTF">2018-02-12T16:36:22Z</dcterms:modified>
  <cp:category/>
  <cp:version/>
  <cp:contentType/>
  <cp:contentStatus/>
</cp:coreProperties>
</file>